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vier.raya\Desktop\"/>
    </mc:Choice>
  </mc:AlternateContent>
  <xr:revisionPtr revIDLastSave="0" documentId="12_ncr:500000_{647DBFE3-8375-493D-9E31-249BEB0A201E}" xr6:coauthVersionLast="31" xr6:coauthVersionMax="31" xr10:uidLastSave="{00000000-0000-0000-0000-000000000000}"/>
  <bookViews>
    <workbookView xWindow="0" yWindow="0" windowWidth="23040" windowHeight="9084" xr2:uid="{00000000-000D-0000-FFFF-FFFF00000000}"/>
  </bookViews>
  <sheets>
    <sheet name="ACTIVO" sheetId="11" r:id="rId1"/>
    <sheet name="PASIVO" sheetId="12" r:id="rId2"/>
    <sheet name="PyG" sheetId="10" r:id="rId3"/>
    <sheet name="EEFF" sheetId="7" r:id="rId4"/>
  </sheets>
  <definedNames>
    <definedName name="_xlnm.Print_Area" localSheetId="3">EEFF!$B$2:$I$87</definedName>
    <definedName name="_xlnm.Print_Area" localSheetId="2">PyG!$A$1:$F$99</definedName>
  </definedNames>
  <calcPr calcId="162913"/>
</workbook>
</file>

<file path=xl/calcChain.xml><?xml version="1.0" encoding="utf-8"?>
<calcChain xmlns="http://schemas.openxmlformats.org/spreadsheetml/2006/main">
  <c r="D85" i="12" l="1"/>
  <c r="D84" i="12" s="1"/>
  <c r="F84" i="12"/>
  <c r="F80" i="12"/>
  <c r="E80" i="12"/>
  <c r="D80" i="12"/>
  <c r="F74" i="12"/>
  <c r="D74" i="12"/>
  <c r="F60" i="12"/>
  <c r="D60" i="12"/>
  <c r="F54" i="12"/>
  <c r="F50" i="12" s="1"/>
  <c r="D54" i="12"/>
  <c r="F44" i="12"/>
  <c r="D44" i="12"/>
  <c r="F37" i="12"/>
  <c r="D37" i="12"/>
  <c r="D23" i="12"/>
  <c r="F18" i="12"/>
  <c r="F12" i="12" s="1"/>
  <c r="D18" i="12"/>
  <c r="D12" i="12" s="1"/>
  <c r="G44" i="11"/>
  <c r="E44" i="11"/>
  <c r="G39" i="11"/>
  <c r="G38" i="11" s="1"/>
  <c r="E38" i="11"/>
  <c r="E21" i="11"/>
  <c r="G14" i="11"/>
  <c r="G10" i="11" s="1"/>
  <c r="E14" i="11"/>
  <c r="F10" i="12" l="1"/>
  <c r="E32" i="11"/>
  <c r="E10" i="11"/>
  <c r="D50" i="12"/>
  <c r="G32" i="11"/>
  <c r="D68" i="12"/>
  <c r="F68" i="12"/>
  <c r="D10" i="12"/>
  <c r="G54" i="11"/>
  <c r="F92" i="12" l="1"/>
  <c r="D92" i="12"/>
  <c r="E54" i="11"/>
  <c r="F72" i="10" l="1"/>
  <c r="F66" i="10"/>
  <c r="F60" i="10"/>
  <c r="F48" i="10"/>
  <c r="F38" i="10"/>
  <c r="F33" i="10"/>
  <c r="F29" i="10"/>
  <c r="F23" i="10"/>
  <c r="F15" i="10"/>
  <c r="F13" i="10" s="1"/>
  <c r="F58" i="10" l="1"/>
  <c r="F76" i="10"/>
  <c r="F82" i="10" l="1"/>
  <c r="F86" i="10" s="1"/>
  <c r="F92" i="10" s="1"/>
  <c r="D72" i="10" l="1"/>
  <c r="D66" i="10"/>
  <c r="D60" i="10"/>
  <c r="D48" i="10"/>
  <c r="D38" i="10"/>
  <c r="D33" i="10"/>
  <c r="D29" i="10"/>
  <c r="D23" i="10"/>
  <c r="D15" i="10"/>
  <c r="D13" i="10" l="1"/>
  <c r="D76" i="10"/>
  <c r="D58" i="10"/>
  <c r="D82" i="10" l="1"/>
  <c r="D86" i="10" s="1"/>
  <c r="D92" i="10" s="1"/>
</calcChain>
</file>

<file path=xl/sharedStrings.xml><?xml version="1.0" encoding="utf-8"?>
<sst xmlns="http://schemas.openxmlformats.org/spreadsheetml/2006/main" count="235" uniqueCount="208">
  <si>
    <t>BALANCE DE SITUACIÓN CONSOLIDADO</t>
  </si>
  <si>
    <t>(expresado en euros)</t>
  </si>
  <si>
    <t>ACTIVO</t>
  </si>
  <si>
    <t>A)  ACTIVO NO CORRIENTE</t>
  </si>
  <si>
    <t xml:space="preserve">  I. Inmovilizado intangible</t>
  </si>
  <si>
    <t xml:space="preserve">  II. Inmovilizado material</t>
  </si>
  <si>
    <t xml:space="preserve">     1. Terrenos y construcciones</t>
  </si>
  <si>
    <t xml:space="preserve">     2. Instalaciones técnicas y otro inmovilizado material</t>
  </si>
  <si>
    <t xml:space="preserve">     3. Inmovilizado en curso y anticipos</t>
  </si>
  <si>
    <t xml:space="preserve">  III. Inversiones inmobiliarias</t>
  </si>
  <si>
    <t xml:space="preserve">  IV. Inversiones en empresas del grupo y asociadas a largo plazo</t>
  </si>
  <si>
    <t xml:space="preserve">     1. Participaciones puestas en equivalencia</t>
  </si>
  <si>
    <t xml:space="preserve">     3. Otros activos financieros</t>
  </si>
  <si>
    <t xml:space="preserve">  V. Inversiones financieras a largo plazo</t>
  </si>
  <si>
    <t xml:space="preserve">  VI. Activos por impuesto diferido</t>
  </si>
  <si>
    <t xml:space="preserve">  VII. Fondo de comercio de sociedades consolidadas</t>
  </si>
  <si>
    <t>B)  ACTIVOS CORRIENTES</t>
  </si>
  <si>
    <t xml:space="preserve">  I. Activos no corrientes mantenidos para la venta</t>
  </si>
  <si>
    <t xml:space="preserve">  II. Existencias</t>
  </si>
  <si>
    <t xml:space="preserve">  III. Deudores comerciales y otras cuentas a cobrar</t>
  </si>
  <si>
    <t xml:space="preserve">     1. Clientes por ventas y prestaciones de servicios</t>
  </si>
  <si>
    <t xml:space="preserve">     2. Empresas puestas en equivalencia</t>
  </si>
  <si>
    <t xml:space="preserve">     3. Activos por impuesto corriente</t>
  </si>
  <si>
    <t xml:space="preserve">     4. Otros deudores</t>
  </si>
  <si>
    <t xml:space="preserve">  IV. Inversiones en empresas del grupo y asociadas a corto plazo</t>
  </si>
  <si>
    <t xml:space="preserve">     2. Otros activos financieros</t>
  </si>
  <si>
    <t xml:space="preserve">  V. Inversiones financieras a corto plazo</t>
  </si>
  <si>
    <t xml:space="preserve">  VI. Periodificaciones a corto plazo</t>
  </si>
  <si>
    <t>TOTAL ACTIVO</t>
  </si>
  <si>
    <t>PATRIMONIO NETO Y PASIVO</t>
  </si>
  <si>
    <t>A) PATRIMONIO NETO</t>
  </si>
  <si>
    <t>A-1) Fondos propios</t>
  </si>
  <si>
    <t xml:space="preserve">  I. Capital </t>
  </si>
  <si>
    <t xml:space="preserve">  II. Prima de emisión</t>
  </si>
  <si>
    <t xml:space="preserve">  III. Reservas</t>
  </si>
  <si>
    <t xml:space="preserve">    1. Reservas distribuibles</t>
  </si>
  <si>
    <t xml:space="preserve">    2. Reservas no distribuibles</t>
  </si>
  <si>
    <t xml:space="preserve">    3. Resultados de ejercicios anteriores</t>
  </si>
  <si>
    <t xml:space="preserve">  IV. Reservas en sociedades consolidadas</t>
  </si>
  <si>
    <t xml:space="preserve">  V. Reservas en sociedades puestas en equivalencia</t>
  </si>
  <si>
    <t xml:space="preserve">  VI. (Acciones y participaciones en patrimonio propias y de la sociedad dominante)</t>
  </si>
  <si>
    <t xml:space="preserve">  VII. Otras aportaciones de socios</t>
  </si>
  <si>
    <t xml:space="preserve">  VIII. Resultado del ejercicio atribuido a la sociedad dominante</t>
  </si>
  <si>
    <t xml:space="preserve"> IX. (Dividendo a cuenta)</t>
  </si>
  <si>
    <t xml:space="preserve"> X. Otros instrumentos de patrimonio neto</t>
  </si>
  <si>
    <t>A-2) Ajustes por cambios de valor</t>
  </si>
  <si>
    <t>A-3) Subvenciones, donaciones y legados recibidos</t>
  </si>
  <si>
    <t xml:space="preserve">  I. En sociedades consolidadas</t>
  </si>
  <si>
    <t xml:space="preserve">  II. En sociedades puestas en equivalencia</t>
  </si>
  <si>
    <t>A-4) Socios externos</t>
  </si>
  <si>
    <t>B) PASIVO NO CORRIENTE</t>
  </si>
  <si>
    <t xml:space="preserve">  I. Provisiones a largo plazo</t>
  </si>
  <si>
    <t xml:space="preserve">  II. Deudas a largo plazo</t>
  </si>
  <si>
    <t xml:space="preserve">    1. Obligaciones y otros valores negociables</t>
  </si>
  <si>
    <t xml:space="preserve">    3. Acreedores por arrendamiento financiero</t>
  </si>
  <si>
    <t xml:space="preserve">    4. Otros pasivos financieros</t>
  </si>
  <si>
    <t xml:space="preserve">  III. Deudas con empresas del grupo y asociadas a largo plazo</t>
  </si>
  <si>
    <t xml:space="preserve">     1. Deudas con empresas puestas en equivalencia</t>
  </si>
  <si>
    <t xml:space="preserve">     2. Otras deudas</t>
  </si>
  <si>
    <t xml:space="preserve">  IV. Pasivo por impuesto diferido</t>
  </si>
  <si>
    <t xml:space="preserve">  V. Periodificaciones a largo plazo</t>
  </si>
  <si>
    <t>C) PASIVO CORRIENTE</t>
  </si>
  <si>
    <t xml:space="preserve">  I. Pasivos vinculados con activos no corrientes mantenidos para la venta</t>
  </si>
  <si>
    <t xml:space="preserve">  II. Provisiones a corto plazo</t>
  </si>
  <si>
    <t xml:space="preserve">  III. Deudas a corto plazo</t>
  </si>
  <si>
    <t xml:space="preserve">  IV. Deudas con empresas del grupo y asociadas a corto plazo</t>
  </si>
  <si>
    <t xml:space="preserve">  V. Acreedores comerciales y otras cuentas a pagar</t>
  </si>
  <si>
    <t xml:space="preserve">    1. Proveedores</t>
  </si>
  <si>
    <t xml:space="preserve">    2. Proveedores, empresas del grupo y asociadas</t>
  </si>
  <si>
    <t xml:space="preserve">    3. Pasivos por impuesto corriente</t>
  </si>
  <si>
    <t xml:space="preserve">    4. Otros acreedores</t>
  </si>
  <si>
    <t>TOTAL PATRIMONIO NETO Y PASIVO</t>
  </si>
  <si>
    <t>A) OPERACIONES CONTINUADAS</t>
  </si>
  <si>
    <t xml:space="preserve">  1. Importe neto de la cifra de negocios</t>
  </si>
  <si>
    <t xml:space="preserve">     b) Prestaciones de servicios</t>
  </si>
  <si>
    <t xml:space="preserve">  2. Variación de existencias de productos terminados y en curso de fabricación</t>
  </si>
  <si>
    <t xml:space="preserve">  3. Trabajos realizados por la empresa para su activo</t>
  </si>
  <si>
    <t xml:space="preserve">  4. Aprovisionamientos</t>
  </si>
  <si>
    <t xml:space="preserve">     b) Consumo de materias primas y otras materias consumibles</t>
  </si>
  <si>
    <t xml:space="preserve">     c) Trabajos realizados por otras empresas</t>
  </si>
  <si>
    <t xml:space="preserve">     a) Ingresos accesorios y otros de gestión corriente</t>
  </si>
  <si>
    <t xml:space="preserve">     a) Sueldos y salarios y asimilados</t>
  </si>
  <si>
    <t xml:space="preserve">     b) Cargas sociales</t>
  </si>
  <si>
    <t xml:space="preserve">     c) Provisiones</t>
  </si>
  <si>
    <t xml:space="preserve">     b) Otros gastos de gestión corriente</t>
  </si>
  <si>
    <t xml:space="preserve">     a) Deterioros y pérdidas</t>
  </si>
  <si>
    <t xml:space="preserve">     b) Resultados por enajenaciones y otras</t>
  </si>
  <si>
    <t xml:space="preserve">     a) De participaciones en instrumentos de patrimonio</t>
  </si>
  <si>
    <t xml:space="preserve">     a) Cartera de negociación y otros</t>
  </si>
  <si>
    <t xml:space="preserve">     b) Imputación al resultado del ejercicio por activos financieros disponibles para la venta</t>
  </si>
  <si>
    <t>A.3) RESULTADO ANTES DE IMPUESTOS(A.1+A.2+20+21+22)</t>
  </si>
  <si>
    <t>A.4) RESULTADO DEL EJERCICIO PROCEDENTE DE OPERACIONES CONTINUADAS(A.3+23)</t>
  </si>
  <si>
    <t>B) OPERACIONES INTERRUMPIDAS</t>
  </si>
  <si>
    <t>A.5) RESULTADO CONSOLIDADO DEL EJERCICIO (A.4+24)</t>
  </si>
  <si>
    <t>ESTADO DE FLUJOS DE EFECTIVOS CONSOLIDADO CORRESPONDIENTE A LOS EJERCICIOS</t>
  </si>
  <si>
    <t>g) Ingresos financieros (-)</t>
  </si>
  <si>
    <t>e) Otros pagos ( cobros) (+/-)</t>
  </si>
  <si>
    <t>a) Empresas del grupo, neto de efectivo en sociedades consolidadas</t>
  </si>
  <si>
    <t>b) Empresas multigrupo, neto de efectivo en sociedades consolidadas</t>
  </si>
  <si>
    <t>c) Empresas Asociadas</t>
  </si>
  <si>
    <t>e) Inmovilizado material</t>
  </si>
  <si>
    <t>f) Inversiones  inmobiliarias</t>
  </si>
  <si>
    <t>g) Otros activos financieros</t>
  </si>
  <si>
    <t>h) Activos no corrientes mantenidos para venta</t>
  </si>
  <si>
    <t>i) Otros activos</t>
  </si>
  <si>
    <t>b) Amortización de instrumentos de patrimonio (-)</t>
  </si>
  <si>
    <t>d) Enajenación de instrumentos de patrimonio propio y de la sociedad dominante (+)</t>
  </si>
  <si>
    <t xml:space="preserve">f) Venta de participaciones a socios externos (+) </t>
  </si>
  <si>
    <t>g) Subvenciones, donaciones y legados recibidos(+)</t>
  </si>
  <si>
    <t>a) Emisión</t>
  </si>
  <si>
    <t>b) Devolución y amortización de</t>
  </si>
  <si>
    <t>Efectivo o equivalente al comienzo del ejercicio</t>
  </si>
  <si>
    <t>Efectivo o equivalente al final del ejercicio</t>
  </si>
  <si>
    <t>NBI BEARINGS EUROPE, S.A. Y SOCIEDADES DEPENDIENTES</t>
  </si>
  <si>
    <t>,</t>
  </si>
  <si>
    <t>A 31 DE DICIEMBRE DE 2017 Y 2016</t>
  </si>
  <si>
    <t>TERMINADOS EL 31 DE DICIEMBRE DE 2017 Y 2016</t>
  </si>
  <si>
    <t xml:space="preserve"> 9. Imputación de subvenciones de inmovilizado no financiero y otras</t>
  </si>
  <si>
    <t xml:space="preserve"> 8. Amortización del inmovilizado</t>
  </si>
  <si>
    <t xml:space="preserve"> 7. Otros gastos de explotación</t>
  </si>
  <si>
    <t xml:space="preserve"> 6. Gastos de personal</t>
  </si>
  <si>
    <t xml:space="preserve"> 5. Otros ingresos de explotación</t>
  </si>
  <si>
    <t>10. Excesos de provisiones</t>
  </si>
  <si>
    <t xml:space="preserve">  1. Deterioro y resultado por enajenaciones del inmovilizado</t>
  </si>
  <si>
    <t>12. Deterioro y resultado por enajenaciones de participaciones consolidadas</t>
  </si>
  <si>
    <t>14. Otros resultados</t>
  </si>
  <si>
    <t xml:space="preserve"> 15. Ingresos financieros</t>
  </si>
  <si>
    <t xml:space="preserve"> 16. Gastos financieros</t>
  </si>
  <si>
    <t xml:space="preserve"> 17. Variación de valor razonable en instrumentos financieros</t>
  </si>
  <si>
    <t xml:space="preserve"> 18. Diferencias de cambio</t>
  </si>
  <si>
    <t xml:space="preserve"> 19. Deterioro y resultado por enajenaciones de instrumentos financieros</t>
  </si>
  <si>
    <t xml:space="preserve"> 23.Impuestos sobre beneficios</t>
  </si>
  <si>
    <t xml:space="preserve"> 24.Resultado del ejercicio procedente de operaciones interrumpidas neto de impuestos</t>
  </si>
  <si>
    <t>f) Resultados por bajas y enajenaciones de instrumentos financieros (+/-)</t>
  </si>
  <si>
    <t>1.-Obligaciones y otros valores negociables (-)</t>
  </si>
  <si>
    <t>2.-Deudas con entidades de crédito (-)</t>
  </si>
  <si>
    <t>3.-Deudas con empresas del grupo y asociadas (-)</t>
  </si>
  <si>
    <t>4.-Otras deudas (-)</t>
  </si>
  <si>
    <t xml:space="preserve">  I. Diferencia de conversión de sociedades consolidadas</t>
  </si>
  <si>
    <t xml:space="preserve">  II. Diferencia de conversión de sociedades puestas en equivalencia</t>
  </si>
  <si>
    <t xml:space="preserve">  III. Otros ajustes por cambios de valor de sociedades consolidadas</t>
  </si>
  <si>
    <t xml:space="preserve">  IV. Otros ajustes por cambios de valor de sociedades puestas en equivalencia</t>
  </si>
  <si>
    <t xml:space="preserve">  VII. Efectivo y otros activos líquidos equivalentes</t>
  </si>
  <si>
    <t xml:space="preserve">CUENTA DE PÉRDIDAS Y GANANCIAS  CONSOLIDADA DE LOS PERÍODOS </t>
  </si>
  <si>
    <t>13. Diferencia negativa de consolidación de sociedades consolidadas</t>
  </si>
  <si>
    <t>A.1) RESULTADO DE LA EXPLOTACIÓN (1+2+3+4+5+6+7+8+9+10+11+12+13+14)</t>
  </si>
  <si>
    <r>
      <t xml:space="preserve">     b) De valores</t>
    </r>
    <r>
      <rPr>
        <sz val="10"/>
        <rFont val="Arial"/>
        <family val="2"/>
      </rPr>
      <t xml:space="preserve"> negociables y otros instrumentos financieros</t>
    </r>
  </si>
  <si>
    <t>A.2) RESULTADO FINANCIERO (15+16+17+18+19)</t>
  </si>
  <si>
    <t xml:space="preserve"> 20. Participación en beneficios (pérdidas) de sociedades puestas en equivalencia</t>
  </si>
  <si>
    <t xml:space="preserve"> 21. Deterioro y resultados por enajenaciones de participaciones puestas en equivalencia</t>
  </si>
  <si>
    <t xml:space="preserve"> 22. Diferencia negativa de consolidación de sociedades puestas en equivalencia</t>
  </si>
  <si>
    <r>
      <t xml:space="preserve">     a) Consumo de </t>
    </r>
    <r>
      <rPr>
        <sz val="10"/>
        <rFont val="Arial"/>
        <family val="2"/>
      </rPr>
      <t>mercaderías</t>
    </r>
  </si>
  <si>
    <r>
      <t xml:space="preserve">     d) Deterioro de mercaderías</t>
    </r>
    <r>
      <rPr>
        <sz val="10"/>
        <rFont val="Arial"/>
        <family val="2"/>
      </rPr>
      <t>, materias primas y otros aprovisionamientos</t>
    </r>
  </si>
  <si>
    <r>
      <t xml:space="preserve">     b) Subvenciones de explotación i</t>
    </r>
    <r>
      <rPr>
        <sz val="10"/>
        <rFont val="Arial"/>
        <family val="2"/>
      </rPr>
      <t>ncorporadas al resultado del ejercicio</t>
    </r>
  </si>
  <si>
    <r>
      <t xml:space="preserve">     a) Perdidas, deterioro y </t>
    </r>
    <r>
      <rPr>
        <sz val="10"/>
        <rFont val="Arial"/>
        <family val="2"/>
      </rPr>
      <t>variación de provisiones por operaciones comerciales</t>
    </r>
  </si>
  <si>
    <t>a) Amortización del inmovilizado (+)</t>
  </si>
  <si>
    <t>b) Correcciones valorativas por deterioro (+/-)</t>
  </si>
  <si>
    <t>c) Variación de provisiones (+/-)</t>
  </si>
  <si>
    <t>d) Imputación de las subvenciones (-)</t>
  </si>
  <si>
    <t>e) Resultados por bajas y enajenaciones del inmovilizado (+/-)</t>
  </si>
  <si>
    <t>h) Gastos financieros (+)</t>
  </si>
  <si>
    <t>i) Diferencias de cambio (+/-)</t>
  </si>
  <si>
    <t>j) Variación de valor razonable en instrumentos financieros (+/-)</t>
  </si>
  <si>
    <t>k) Otros ingresos y gastos (-/+)</t>
  </si>
  <si>
    <t>l) Participación en beneficios (perdidas) de sociedades puestas en equivalencia neto de dividendos (-/+)</t>
  </si>
  <si>
    <t>a) Existencias (+/-)</t>
  </si>
  <si>
    <t>b) Deudores y otras cuentas a cobrar (+/-)</t>
  </si>
  <si>
    <t>c) Otros activos corrientes (+/-)</t>
  </si>
  <si>
    <t>d) Acreedores y otras a pagar (+/-)</t>
  </si>
  <si>
    <t>e) Otros pasivos corrientes (+/-)</t>
  </si>
  <si>
    <t>f) Otros activos y pasivos no corrientes (+/-)</t>
  </si>
  <si>
    <t>a) Pagos de intereses (-)</t>
  </si>
  <si>
    <t>b) Cobros de dividendos (-)</t>
  </si>
  <si>
    <t>c) Cobro de intereses (+)</t>
  </si>
  <si>
    <t>d) Cobros(pagos) por impuestos sobre beneficios (+/-)</t>
  </si>
  <si>
    <t>d) Inmovilizado intangible</t>
  </si>
  <si>
    <t>f) Inversiones inmobiliarias</t>
  </si>
  <si>
    <t>a) Emisión de instrumentos de patrimonio (+)</t>
  </si>
  <si>
    <t>c) Adquisición de instrumentos de patrimonio propio y de la sociedad dominante (-)</t>
  </si>
  <si>
    <t>e) Adquisición de participaciones de socios externos (-)</t>
  </si>
  <si>
    <t>1.-Obligaciones y otros valores negociables (+)</t>
  </si>
  <si>
    <t>2.-Deudas con entidades de crédito (+)</t>
  </si>
  <si>
    <t>3.-Deudas con empresas del grupo y asociadas (+)</t>
  </si>
  <si>
    <t>4.-Otras deudas (+)</t>
  </si>
  <si>
    <t>a) Dividendos (-)</t>
  </si>
  <si>
    <t>b) Remuneraciones de otros instrumentos de patrimonio (-)</t>
  </si>
  <si>
    <r>
      <t xml:space="preserve">    2. Deudas con entidades de </t>
    </r>
    <r>
      <rPr>
        <sz val="10"/>
        <rFont val="Arial"/>
        <family val="2"/>
      </rPr>
      <t>crédito</t>
    </r>
  </si>
  <si>
    <t>CUENTA DE PÉRDIDAS Y GANANCIAS</t>
  </si>
  <si>
    <r>
      <t xml:space="preserve">     a)</t>
    </r>
    <r>
      <rPr>
        <sz val="10"/>
        <rFont val="Arial"/>
        <family val="2"/>
      </rPr>
      <t xml:space="preserve"> Ventas</t>
    </r>
  </si>
  <si>
    <t>FLUJOS DE EFECTIVO DE LAS ACTIVIDADES DE INVERSIÓN</t>
  </si>
  <si>
    <t>FLUJOS DE EFECTIVO DE LAS ACTIVIDADES DE EXPLOTACIÓN</t>
  </si>
  <si>
    <t>FLUJOS DE EFECTIVO DE LAS ACTIVIDADES DE FINANCIACIÓN</t>
  </si>
  <si>
    <t>EFECTO DE LAS VARIACIONES DE LOS TIPOS DE CAMBIO</t>
  </si>
  <si>
    <t>Resultado del ejercicio antes de impuestos</t>
  </si>
  <si>
    <t>Ajustes del resultado</t>
  </si>
  <si>
    <t>Cambios en el capital corriente</t>
  </si>
  <si>
    <t>Otros flujos de efectivo de las actividades de explotación</t>
  </si>
  <si>
    <t>Pagos por inversiones (-)</t>
  </si>
  <si>
    <t>Cobros por desinversiones (+)</t>
  </si>
  <si>
    <t>Cobros y pagos por instrumentos de patrimonio</t>
  </si>
  <si>
    <t>Pagos por dividendos y remuneraciones de otros instrumentos de patrimonio</t>
  </si>
  <si>
    <t xml:space="preserve">Flujos de efectivo de las actividades de financiación </t>
  </si>
  <si>
    <t>AUMENTO/DISMINUCIÓN NETA DEL EFECTIVO O EQUIVALENTES</t>
  </si>
  <si>
    <t xml:space="preserve">Flujos de efectivo de las actividades de inversión </t>
  </si>
  <si>
    <t xml:space="preserve">Flujos de efectivo de las actividades de explotación </t>
  </si>
  <si>
    <t>Cobros y pagos por instrumentos de pasivo financiero</t>
  </si>
  <si>
    <r>
      <t xml:space="preserve">     2. </t>
    </r>
    <r>
      <rPr>
        <sz val="10"/>
        <rFont val="Arial"/>
        <family val="2"/>
      </rPr>
      <t>Créditos a sociedades puestas en equivalencia</t>
    </r>
  </si>
  <si>
    <r>
      <t xml:space="preserve">     1. </t>
    </r>
    <r>
      <rPr>
        <sz val="10"/>
        <rFont val="Arial"/>
        <family val="2"/>
      </rPr>
      <t>Créditos a empresas puestas en equivalencia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</si>
</sst>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(#,##0\)\ "/>
    <numFmt numFmtId="165" formatCode="#,##0.00;\(#,##0.00\);"/>
    <numFmt numFmtId="166" formatCode="#,##0\ ;\(#,##0\)"/>
    <numFmt numFmtId="167" formatCode="#,##0.00;\(#,##0.00\)\ "/>
    <numFmt numFmtId="168" formatCode="_(* #,##0.00_);_(* \(#,##0.00\);_(* &quot;-&quot;??_);_(@_)"/>
    <numFmt numFmtId="169" formatCode="_-* #,##0.0\ _€_-;\-* #,##0.0\ _€_-;_-* &quot;-&quot;??\ _€_-;_-@_-"/>
    <numFmt numFmtId="170" formatCode="#,##0.0;\(#,##0.0\);"/>
    <numFmt numFmtId="171" formatCode="#,##0.0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omic Sans MS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Geneva"/>
    </font>
    <font>
      <sz val="9"/>
      <name val="Geneva"/>
    </font>
    <font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2">
    <xf numFmtId="0" fontId="0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4" fontId="9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10" fillId="0" borderId="0"/>
    <xf numFmtId="4" fontId="10" fillId="0" borderId="0"/>
    <xf numFmtId="0" fontId="5" fillId="0" borderId="0"/>
    <xf numFmtId="10" fontId="10" fillId="0" borderId="0"/>
    <xf numFmtId="0" fontId="4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8" fontId="5" fillId="0" borderId="0" applyFont="0" applyFill="0" applyBorder="0" applyAlignment="0" applyProtection="0"/>
    <xf numFmtId="3" fontId="14" fillId="0" borderId="0"/>
    <xf numFmtId="43" fontId="5" fillId="0" borderId="0" applyFont="0" applyFill="0" applyBorder="0" applyAlignment="0" applyProtection="0"/>
    <xf numFmtId="0" fontId="15" fillId="0" borderId="0"/>
    <xf numFmtId="0" fontId="2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</cellStyleXfs>
  <cellXfs count="116">
    <xf numFmtId="0" fontId="0" fillId="0" borderId="0" xfId="0"/>
    <xf numFmtId="165" fontId="8" fillId="0" borderId="0" xfId="1" applyNumberFormat="1" applyFont="1" applyFill="1" applyAlignment="1" applyProtection="1">
      <alignment horizontal="right" vertical="justify"/>
    </xf>
    <xf numFmtId="0" fontId="5" fillId="0" borderId="0" xfId="0" applyFont="1" applyFill="1"/>
    <xf numFmtId="165" fontId="7" fillId="0" borderId="0" xfId="1" applyNumberFormat="1" applyFont="1" applyFill="1" applyAlignment="1" applyProtection="1">
      <alignment horizontal="right" vertical="justify"/>
    </xf>
    <xf numFmtId="43" fontId="7" fillId="0" borderId="0" xfId="1" applyFont="1" applyFill="1" applyAlignment="1">
      <alignment horizontal="right" vertical="justify"/>
    </xf>
    <xf numFmtId="43" fontId="8" fillId="0" borderId="0" xfId="1" applyFont="1" applyFill="1" applyAlignment="1">
      <alignment horizontal="right" vertical="justify"/>
    </xf>
    <xf numFmtId="4" fontId="12" fillId="0" borderId="0" xfId="12" applyNumberFormat="1" applyFont="1" applyFill="1"/>
    <xf numFmtId="171" fontId="11" fillId="0" borderId="3" xfId="0" applyNumberFormat="1" applyFont="1" applyFill="1" applyBorder="1" applyAlignment="1">
      <alignment horizontal="right"/>
    </xf>
    <xf numFmtId="0" fontId="0" fillId="0" borderId="0" xfId="0" applyFont="1" applyFill="1" applyProtection="1"/>
    <xf numFmtId="0" fontId="0" fillId="0" borderId="0" xfId="0" applyFont="1" applyFill="1" applyBorder="1" applyProtection="1"/>
    <xf numFmtId="0" fontId="0" fillId="0" borderId="0" xfId="0" applyFont="1" applyFill="1"/>
    <xf numFmtId="15" fontId="0" fillId="0" borderId="0" xfId="0" applyNumberFormat="1" applyFont="1" applyFill="1" applyProtection="1"/>
    <xf numFmtId="164" fontId="6" fillId="0" borderId="0" xfId="0" applyNumberFormat="1" applyFont="1" applyFill="1" applyAlignment="1" applyProtection="1"/>
    <xf numFmtId="164" fontId="6" fillId="0" borderId="0" xfId="0" applyNumberFormat="1" applyFont="1" applyFill="1" applyAlignment="1" applyProtection="1">
      <alignment horizontal="center"/>
    </xf>
    <xf numFmtId="164" fontId="6" fillId="0" borderId="0" xfId="0" applyNumberFormat="1" applyFont="1" applyFill="1" applyBorder="1" applyAlignment="1" applyProtection="1"/>
    <xf numFmtId="164" fontId="6" fillId="0" borderId="0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/>
    <xf numFmtId="164" fontId="6" fillId="0" borderId="2" xfId="0" applyNumberFormat="1" applyFont="1" applyFill="1" applyBorder="1" applyAlignment="1" applyProtection="1"/>
    <xf numFmtId="164" fontId="6" fillId="0" borderId="2" xfId="0" applyNumberFormat="1" applyFont="1" applyFill="1" applyBorder="1" applyAlignment="1" applyProtection="1">
      <alignment horizontal="center"/>
    </xf>
    <xf numFmtId="164" fontId="6" fillId="0" borderId="0" xfId="0" applyNumberFormat="1" applyFont="1" applyFill="1" applyAlignment="1" applyProtection="1">
      <alignment horizontal="centerContinuous"/>
    </xf>
    <xf numFmtId="164" fontId="0" fillId="0" borderId="0" xfId="0" applyNumberFormat="1" applyFont="1" applyFill="1" applyAlignment="1" applyProtection="1">
      <alignment horizontal="centerContinuous"/>
    </xf>
    <xf numFmtId="164" fontId="0" fillId="0" borderId="0" xfId="0" applyNumberFormat="1" applyFont="1" applyFill="1" applyBorder="1" applyAlignment="1" applyProtection="1">
      <alignment horizontal="centerContinuous"/>
    </xf>
    <xf numFmtId="164" fontId="0" fillId="0" borderId="0" xfId="0" applyNumberFormat="1" applyFont="1" applyFill="1" applyProtection="1"/>
    <xf numFmtId="164" fontId="6" fillId="0" borderId="1" xfId="0" applyNumberFormat="1" applyFont="1" applyFill="1" applyBorder="1" applyAlignment="1" applyProtection="1">
      <alignment horizontal="left"/>
    </xf>
    <xf numFmtId="164" fontId="6" fillId="0" borderId="1" xfId="0" applyNumberFormat="1" applyFont="1" applyFill="1" applyBorder="1" applyAlignment="1" applyProtection="1">
      <alignment horizontal="center"/>
    </xf>
    <xf numFmtId="164" fontId="6" fillId="0" borderId="0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center"/>
    </xf>
    <xf numFmtId="164" fontId="6" fillId="0" borderId="0" xfId="2" applyNumberFormat="1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169" fontId="6" fillId="0" borderId="0" xfId="1" applyNumberFormat="1" applyFont="1" applyFill="1" applyAlignment="1" applyProtection="1">
      <alignment horizontal="right" vertical="justify"/>
    </xf>
    <xf numFmtId="43" fontId="6" fillId="0" borderId="0" xfId="1" applyFont="1" applyFill="1" applyAlignment="1" applyProtection="1">
      <alignment horizontal="right" vertical="justify"/>
    </xf>
    <xf numFmtId="169" fontId="6" fillId="0" borderId="0" xfId="0" applyNumberFormat="1" applyFont="1" applyFill="1" applyAlignment="1" applyProtection="1">
      <alignment vertical="center"/>
    </xf>
    <xf numFmtId="4" fontId="0" fillId="0" borderId="0" xfId="0" applyNumberFormat="1" applyFont="1" applyFill="1" applyProtection="1"/>
    <xf numFmtId="165" fontId="6" fillId="0" borderId="0" xfId="1" applyNumberFormat="1" applyFont="1" applyFill="1" applyAlignment="1" applyProtection="1">
      <alignment horizontal="right" vertical="justify"/>
    </xf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169" fontId="0" fillId="0" borderId="0" xfId="1" applyNumberFormat="1" applyFont="1" applyFill="1" applyAlignment="1" applyProtection="1">
      <alignment horizontal="right" vertical="justify"/>
    </xf>
    <xf numFmtId="4" fontId="6" fillId="0" borderId="0" xfId="0" applyNumberFormat="1" applyFont="1" applyFill="1" applyAlignment="1" applyProtection="1">
      <alignment vertical="center"/>
    </xf>
    <xf numFmtId="169" fontId="0" fillId="0" borderId="0" xfId="0" applyNumberFormat="1" applyFont="1" applyFill="1" applyProtection="1"/>
    <xf numFmtId="0" fontId="0" fillId="0" borderId="0" xfId="0" applyFill="1"/>
    <xf numFmtId="164" fontId="6" fillId="0" borderId="1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Alignment="1">
      <alignment vertical="center"/>
    </xf>
    <xf numFmtId="169" fontId="7" fillId="0" borderId="0" xfId="1" applyNumberFormat="1" applyFont="1" applyFill="1" applyAlignment="1" applyProtection="1">
      <alignment horizontal="right" vertical="justify"/>
    </xf>
    <xf numFmtId="169" fontId="0" fillId="0" borderId="0" xfId="0" applyNumberFormat="1" applyFont="1" applyFill="1"/>
    <xf numFmtId="169" fontId="7" fillId="0" borderId="0" xfId="0" applyNumberFormat="1" applyFont="1" applyFill="1" applyAlignment="1">
      <alignment vertical="center"/>
    </xf>
    <xf numFmtId="169" fontId="7" fillId="0" borderId="0" xfId="1" applyNumberFormat="1" applyFont="1" applyFill="1" applyAlignment="1">
      <alignment horizontal="right" vertical="justify"/>
    </xf>
    <xf numFmtId="169" fontId="6" fillId="0" borderId="0" xfId="0" applyNumberFormat="1" applyFont="1" applyFill="1" applyProtection="1"/>
    <xf numFmtId="0" fontId="8" fillId="0" borderId="0" xfId="0" applyFont="1" applyFill="1" applyAlignment="1">
      <alignment vertical="center"/>
    </xf>
    <xf numFmtId="169" fontId="8" fillId="0" borderId="0" xfId="1" applyNumberFormat="1" applyFont="1" applyFill="1" applyAlignment="1" applyProtection="1">
      <alignment horizontal="right" vertical="justify"/>
    </xf>
    <xf numFmtId="169" fontId="8" fillId="0" borderId="0" xfId="1" applyNumberFormat="1" applyFont="1" applyFill="1" applyAlignment="1">
      <alignment horizontal="right" vertical="justify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69" fontId="8" fillId="0" borderId="0" xfId="0" applyNumberFormat="1" applyFont="1" applyFill="1" applyAlignment="1">
      <alignment vertical="center"/>
    </xf>
    <xf numFmtId="0" fontId="8" fillId="0" borderId="0" xfId="0" applyFont="1" applyFill="1" applyAlignment="1" applyProtection="1">
      <alignment vertical="center"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5" fillId="0" borderId="1" xfId="0" applyFont="1" applyFill="1" applyBorder="1"/>
    <xf numFmtId="164" fontId="6" fillId="0" borderId="1" xfId="0" applyNumberFormat="1" applyFont="1" applyFill="1" applyBorder="1" applyAlignment="1"/>
    <xf numFmtId="164" fontId="0" fillId="0" borderId="1" xfId="0" applyNumberFormat="1" applyFont="1" applyFill="1" applyBorder="1" applyAlignment="1">
      <alignment horizontal="left"/>
    </xf>
    <xf numFmtId="164" fontId="0" fillId="0" borderId="1" xfId="0" applyNumberFormat="1" applyFont="1" applyFill="1" applyBorder="1" applyAlignment="1"/>
    <xf numFmtId="164" fontId="6" fillId="0" borderId="2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 vertical="center"/>
    </xf>
    <xf numFmtId="170" fontId="7" fillId="0" borderId="0" xfId="1" applyNumberFormat="1" applyFont="1" applyFill="1" applyAlignment="1" applyProtection="1">
      <alignment horizontal="right" vertical="justify"/>
    </xf>
    <xf numFmtId="170" fontId="7" fillId="0" borderId="0" xfId="0" applyNumberFormat="1" applyFont="1" applyFill="1" applyAlignment="1">
      <alignment horizontal="right" vertical="justify"/>
    </xf>
    <xf numFmtId="4" fontId="5" fillId="0" borderId="0" xfId="0" applyNumberFormat="1" applyFont="1" applyFill="1"/>
    <xf numFmtId="170" fontId="7" fillId="0" borderId="0" xfId="1" applyNumberFormat="1" applyFont="1" applyFill="1" applyAlignment="1">
      <alignment horizontal="right" vertical="justify"/>
    </xf>
    <xf numFmtId="0" fontId="7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center"/>
    </xf>
    <xf numFmtId="170" fontId="8" fillId="0" borderId="0" xfId="1" applyNumberFormat="1" applyFont="1" applyFill="1" applyAlignment="1" applyProtection="1">
      <alignment horizontal="right" vertical="justify"/>
    </xf>
    <xf numFmtId="170" fontId="5" fillId="0" borderId="0" xfId="0" applyNumberFormat="1" applyFont="1" applyFill="1" applyProtection="1"/>
    <xf numFmtId="0" fontId="8" fillId="0" borderId="0" xfId="0" applyFont="1" applyFill="1" applyAlignment="1">
      <alignment horizontal="left" vertical="center"/>
    </xf>
    <xf numFmtId="170" fontId="8" fillId="0" borderId="0" xfId="1" applyNumberFormat="1" applyFont="1" applyFill="1" applyAlignment="1">
      <alignment horizontal="right" vertical="justify"/>
    </xf>
    <xf numFmtId="170" fontId="5" fillId="0" borderId="0" xfId="0" applyNumberFormat="1" applyFont="1" applyFill="1" applyAlignment="1">
      <alignment horizontal="right" vertical="justify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/>
    </xf>
    <xf numFmtId="170" fontId="8" fillId="0" borderId="0" xfId="0" applyNumberFormat="1" applyFont="1" applyFill="1" applyAlignment="1">
      <alignment horizontal="right" vertical="justify"/>
    </xf>
    <xf numFmtId="170" fontId="5" fillId="0" borderId="0" xfId="0" applyNumberFormat="1" applyFont="1" applyFill="1"/>
    <xf numFmtId="0" fontId="6" fillId="0" borderId="0" xfId="0" applyFont="1" applyFill="1" applyAlignment="1">
      <alignment horizontal="left"/>
    </xf>
    <xf numFmtId="4" fontId="7" fillId="0" borderId="0" xfId="0" applyNumberFormat="1" applyFont="1" applyFill="1" applyAlignment="1">
      <alignment horizontal="right" vertical="justify"/>
    </xf>
    <xf numFmtId="49" fontId="6" fillId="0" borderId="1" xfId="0" applyNumberFormat="1" applyFont="1" applyFill="1" applyBorder="1" applyAlignment="1">
      <alignment horizontal="center"/>
    </xf>
    <xf numFmtId="0" fontId="12" fillId="0" borderId="0" xfId="12" applyFont="1" applyFill="1"/>
    <xf numFmtId="0" fontId="5" fillId="0" borderId="0" xfId="12" applyFont="1" applyFill="1" applyBorder="1"/>
    <xf numFmtId="0" fontId="6" fillId="0" borderId="0" xfId="12" applyFont="1" applyFill="1" applyBorder="1" applyAlignment="1">
      <alignment vertical="center"/>
    </xf>
    <xf numFmtId="0" fontId="6" fillId="0" borderId="0" xfId="12" applyFont="1" applyFill="1" applyBorder="1" applyAlignment="1">
      <alignment horizontal="left"/>
    </xf>
    <xf numFmtId="0" fontId="6" fillId="0" borderId="1" xfId="12" applyFont="1" applyFill="1" applyBorder="1" applyAlignment="1">
      <alignment horizontal="center"/>
    </xf>
    <xf numFmtId="171" fontId="5" fillId="0" borderId="1" xfId="12" applyNumberFormat="1" applyFont="1" applyFill="1" applyBorder="1" applyAlignment="1">
      <alignment horizontal="right"/>
    </xf>
    <xf numFmtId="171" fontId="5" fillId="0" borderId="0" xfId="12" applyNumberFormat="1" applyFont="1" applyFill="1" applyBorder="1"/>
    <xf numFmtId="0" fontId="6" fillId="0" borderId="0" xfId="12" applyFont="1" applyFill="1"/>
    <xf numFmtId="0" fontId="5" fillId="0" borderId="0" xfId="12" applyFont="1" applyFill="1"/>
    <xf numFmtId="171" fontId="5" fillId="0" borderId="3" xfId="12" applyNumberFormat="1" applyFont="1" applyFill="1" applyBorder="1"/>
    <xf numFmtId="171" fontId="5" fillId="0" borderId="0" xfId="12" applyNumberFormat="1" applyFont="1" applyFill="1"/>
    <xf numFmtId="171" fontId="5" fillId="0" borderId="0" xfId="12" quotePrefix="1" applyNumberFormat="1" applyFont="1" applyFill="1"/>
    <xf numFmtId="171" fontId="5" fillId="0" borderId="1" xfId="12" applyNumberFormat="1" applyFont="1" applyFill="1" applyBorder="1"/>
    <xf numFmtId="171" fontId="6" fillId="0" borderId="0" xfId="12" applyNumberFormat="1" applyFont="1" applyFill="1"/>
    <xf numFmtId="167" fontId="12" fillId="0" borderId="0" xfId="12" applyNumberFormat="1" applyFont="1" applyFill="1"/>
    <xf numFmtId="0" fontId="12" fillId="0" borderId="0" xfId="12" applyFont="1" applyFill="1" applyBorder="1"/>
    <xf numFmtId="171" fontId="5" fillId="0" borderId="0" xfId="12" applyNumberFormat="1" applyFont="1" applyFill="1" applyBorder="1" applyAlignment="1">
      <alignment horizontal="right"/>
    </xf>
    <xf numFmtId="171" fontId="5" fillId="0" borderId="0" xfId="12" applyNumberFormat="1" applyFont="1" applyFill="1" applyBorder="1" applyAlignment="1">
      <alignment horizontal="left"/>
    </xf>
    <xf numFmtId="171" fontId="6" fillId="0" borderId="0" xfId="12" applyNumberFormat="1" applyFont="1" applyFill="1" applyBorder="1" applyAlignment="1">
      <alignment horizontal="right"/>
    </xf>
    <xf numFmtId="171" fontId="6" fillId="0" borderId="0" xfId="12" applyNumberFormat="1" applyFont="1" applyFill="1" applyBorder="1" applyAlignment="1">
      <alignment horizontal="left"/>
    </xf>
    <xf numFmtId="171" fontId="12" fillId="0" borderId="0" xfId="12" applyNumberFormat="1" applyFont="1" applyFill="1"/>
    <xf numFmtId="168" fontId="13" fillId="0" borderId="0" xfId="12" applyNumberFormat="1" applyFont="1" applyFill="1" applyBorder="1"/>
    <xf numFmtId="43" fontId="12" fillId="0" borderId="0" xfId="12" applyNumberFormat="1" applyFont="1" applyFill="1"/>
    <xf numFmtId="0" fontId="6" fillId="0" borderId="0" xfId="12" applyFont="1" applyFill="1" applyBorder="1" applyAlignment="1">
      <alignment horizontal="center"/>
    </xf>
    <xf numFmtId="0" fontId="6" fillId="0" borderId="1" xfId="12" applyFont="1" applyFill="1" applyBorder="1" applyAlignment="1">
      <alignment horizontal="center"/>
    </xf>
    <xf numFmtId="0" fontId="6" fillId="0" borderId="0" xfId="12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/>
  </cellXfs>
  <cellStyles count="62">
    <cellStyle name="Comma" xfId="1" builtinId="3"/>
    <cellStyle name="Comma [0]" xfId="2" builtinId="6"/>
    <cellStyle name="Euro" xfId="3" xr:uid="{00000000-0005-0000-0000-000002000000}"/>
    <cellStyle name="Euro 2" xfId="24" xr:uid="{00000000-0005-0000-0000-000003000000}"/>
    <cellStyle name="Fecha" xfId="4" xr:uid="{00000000-0005-0000-0000-000004000000}"/>
    <cellStyle name="Millares [0] 2" xfId="5" xr:uid="{00000000-0005-0000-0000-000005000000}"/>
    <cellStyle name="Millares [0] 2 2" xfId="25" xr:uid="{00000000-0005-0000-0000-000006000000}"/>
    <cellStyle name="Millares [0] 3" xfId="14" xr:uid="{00000000-0005-0000-0000-000007000000}"/>
    <cellStyle name="Millares [0] 3 2" xfId="29" xr:uid="{00000000-0005-0000-0000-000008000000}"/>
    <cellStyle name="Millares [0] 4" xfId="23" xr:uid="{00000000-0005-0000-0000-000009000000}"/>
    <cellStyle name="Millares 2" xfId="6" xr:uid="{00000000-0005-0000-0000-00000A000000}"/>
    <cellStyle name="Millares 2 2" xfId="19" xr:uid="{00000000-0005-0000-0000-00000B000000}"/>
    <cellStyle name="Millares 2 3" xfId="26" xr:uid="{00000000-0005-0000-0000-00000C000000}"/>
    <cellStyle name="Millares 3" xfId="7" xr:uid="{00000000-0005-0000-0000-00000D000000}"/>
    <cellStyle name="Millares 3 2" xfId="27" xr:uid="{00000000-0005-0000-0000-00000E000000}"/>
    <cellStyle name="Millares 4" xfId="13" xr:uid="{00000000-0005-0000-0000-00000F000000}"/>
    <cellStyle name="Millares 4 2" xfId="28" xr:uid="{00000000-0005-0000-0000-000010000000}"/>
    <cellStyle name="Millares 5" xfId="16" xr:uid="{00000000-0005-0000-0000-000011000000}"/>
    <cellStyle name="Millares 6" xfId="17" xr:uid="{00000000-0005-0000-0000-000012000000}"/>
    <cellStyle name="Millares 7" xfId="22" xr:uid="{00000000-0005-0000-0000-000013000000}"/>
    <cellStyle name="Millares 8" xfId="32" xr:uid="{00000000-0005-0000-0000-000014000000}"/>
    <cellStyle name="Normal" xfId="0" builtinId="0"/>
    <cellStyle name="Normal (-)" xfId="8" xr:uid="{00000000-0005-0000-0000-000016000000}"/>
    <cellStyle name="Normal (2)" xfId="9" xr:uid="{00000000-0005-0000-0000-000017000000}"/>
    <cellStyle name="Normal 10" xfId="38" xr:uid="{00000000-0005-0000-0000-000018000000}"/>
    <cellStyle name="Normal 11" xfId="39" xr:uid="{00000000-0005-0000-0000-000019000000}"/>
    <cellStyle name="Normal 12" xfId="40" xr:uid="{00000000-0005-0000-0000-00001A000000}"/>
    <cellStyle name="Normal 13" xfId="41" xr:uid="{00000000-0005-0000-0000-00001B000000}"/>
    <cellStyle name="Normal 14" xfId="18" xr:uid="{00000000-0005-0000-0000-00001C000000}"/>
    <cellStyle name="Normal 14 2" xfId="42" xr:uid="{00000000-0005-0000-0000-00001D000000}"/>
    <cellStyle name="Normal 15" xfId="43" xr:uid="{00000000-0005-0000-0000-00001E000000}"/>
    <cellStyle name="Normal 16" xfId="44" xr:uid="{00000000-0005-0000-0000-00001F000000}"/>
    <cellStyle name="Normal 17" xfId="45" xr:uid="{00000000-0005-0000-0000-000020000000}"/>
    <cellStyle name="Normal 18" xfId="46" xr:uid="{00000000-0005-0000-0000-000021000000}"/>
    <cellStyle name="Normal 19" xfId="47" xr:uid="{00000000-0005-0000-0000-000022000000}"/>
    <cellStyle name="Normal 2" xfId="10" xr:uid="{00000000-0005-0000-0000-000023000000}"/>
    <cellStyle name="Normal 20" xfId="48" xr:uid="{00000000-0005-0000-0000-000024000000}"/>
    <cellStyle name="Normal 21" xfId="49" xr:uid="{00000000-0005-0000-0000-000025000000}"/>
    <cellStyle name="Normal 22" xfId="50" xr:uid="{00000000-0005-0000-0000-000026000000}"/>
    <cellStyle name="Normal 23" xfId="51" xr:uid="{00000000-0005-0000-0000-000027000000}"/>
    <cellStyle name="Normal 24" xfId="52" xr:uid="{00000000-0005-0000-0000-000028000000}"/>
    <cellStyle name="Normal 25" xfId="53" xr:uid="{00000000-0005-0000-0000-000029000000}"/>
    <cellStyle name="Normal 26" xfId="54" xr:uid="{00000000-0005-0000-0000-00002A000000}"/>
    <cellStyle name="Normal 27" xfId="55" xr:uid="{00000000-0005-0000-0000-00002B000000}"/>
    <cellStyle name="Normal 28" xfId="56" xr:uid="{00000000-0005-0000-0000-00002C000000}"/>
    <cellStyle name="Normal 29" xfId="57" xr:uid="{00000000-0005-0000-0000-00002D000000}"/>
    <cellStyle name="Normal 3" xfId="12" xr:uid="{00000000-0005-0000-0000-00002E000000}"/>
    <cellStyle name="Normal 30" xfId="58" xr:uid="{00000000-0005-0000-0000-00002F000000}"/>
    <cellStyle name="Normal 31" xfId="59" xr:uid="{00000000-0005-0000-0000-000030000000}"/>
    <cellStyle name="Normal 32" xfId="60" xr:uid="{00000000-0005-0000-0000-000031000000}"/>
    <cellStyle name="Normal 33" xfId="61" xr:uid="{00000000-0005-0000-0000-000032000000}"/>
    <cellStyle name="Normal 4" xfId="15" xr:uid="{00000000-0005-0000-0000-000033000000}"/>
    <cellStyle name="Normal 4 2" xfId="30" xr:uid="{00000000-0005-0000-0000-000034000000}"/>
    <cellStyle name="Normal 5" xfId="20" xr:uid="{00000000-0005-0000-0000-000035000000}"/>
    <cellStyle name="Normal 5 2" xfId="33" xr:uid="{00000000-0005-0000-0000-000036000000}"/>
    <cellStyle name="Normal 6" xfId="21" xr:uid="{00000000-0005-0000-0000-000037000000}"/>
    <cellStyle name="Normal 6 2" xfId="34" xr:uid="{00000000-0005-0000-0000-000038000000}"/>
    <cellStyle name="Normal 7" xfId="35" xr:uid="{00000000-0005-0000-0000-000039000000}"/>
    <cellStyle name="Normal 8" xfId="36" xr:uid="{00000000-0005-0000-0000-00003A000000}"/>
    <cellStyle name="Normal 9" xfId="37" xr:uid="{00000000-0005-0000-0000-00003B000000}"/>
    <cellStyle name="Porcentual (2)" xfId="11" xr:uid="{00000000-0005-0000-0000-00003C000000}"/>
    <cellStyle name="Porcentual 2" xfId="31" xr:uid="{00000000-0005-0000-0000-00003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1"/>
  <sheetViews>
    <sheetView tabSelected="1" topLeftCell="B1" zoomScale="80" zoomScaleNormal="80" workbookViewId="0">
      <selection activeCell="D82" sqref="D82"/>
    </sheetView>
  </sheetViews>
  <sheetFormatPr defaultColWidth="11.5546875" defaultRowHeight="13.2"/>
  <cols>
    <col min="1" max="1" width="3.109375" style="10" hidden="1" customWidth="1"/>
    <col min="2" max="2" width="1" style="10" customWidth="1"/>
    <col min="3" max="3" width="11.5546875" style="10"/>
    <col min="4" max="4" width="48.88671875" style="10" customWidth="1"/>
    <col min="5" max="5" width="16.109375" style="10" customWidth="1"/>
    <col min="6" max="6" width="2.109375" style="10" customWidth="1"/>
    <col min="7" max="7" width="14" style="10" bestFit="1" customWidth="1"/>
    <col min="8" max="16384" width="11.5546875" style="10"/>
  </cols>
  <sheetData>
    <row r="1" spans="1:7">
      <c r="A1" s="8"/>
      <c r="B1" s="8"/>
      <c r="C1" s="8"/>
      <c r="D1" s="9"/>
      <c r="E1" s="11"/>
      <c r="F1" s="8"/>
      <c r="G1" s="8"/>
    </row>
    <row r="2" spans="1:7">
      <c r="A2" s="12"/>
      <c r="B2" s="12"/>
      <c r="C2" s="13" t="s">
        <v>113</v>
      </c>
      <c r="D2" s="13"/>
      <c r="E2" s="13"/>
      <c r="F2" s="13"/>
      <c r="G2" s="13"/>
    </row>
    <row r="3" spans="1:7">
      <c r="A3" s="12"/>
      <c r="B3" s="12"/>
      <c r="C3" s="13" t="s">
        <v>0</v>
      </c>
      <c r="D3" s="13"/>
      <c r="E3" s="13"/>
      <c r="F3" s="13"/>
      <c r="G3" s="13"/>
    </row>
    <row r="4" spans="1:7">
      <c r="A4" s="14"/>
      <c r="B4" s="14"/>
      <c r="C4" s="15" t="s">
        <v>115</v>
      </c>
      <c r="D4" s="15"/>
      <c r="E4" s="15"/>
      <c r="F4" s="15"/>
      <c r="G4" s="15"/>
    </row>
    <row r="5" spans="1:7" ht="13.8" thickBot="1">
      <c r="A5" s="16"/>
      <c r="B5" s="16"/>
      <c r="C5" s="16"/>
      <c r="D5" s="16"/>
      <c r="E5" s="16"/>
      <c r="F5" s="16"/>
      <c r="G5" s="16"/>
    </row>
    <row r="6" spans="1:7">
      <c r="A6" s="17"/>
      <c r="B6" s="17"/>
      <c r="C6" s="18" t="s">
        <v>1</v>
      </c>
      <c r="D6" s="18"/>
      <c r="E6" s="18"/>
      <c r="F6" s="18"/>
      <c r="G6" s="18"/>
    </row>
    <row r="7" spans="1:7">
      <c r="A7" s="19"/>
      <c r="B7" s="19"/>
      <c r="C7" s="20"/>
      <c r="D7" s="21"/>
      <c r="E7" s="22"/>
      <c r="F7" s="20"/>
      <c r="G7" s="20"/>
    </row>
    <row r="8" spans="1:7" ht="13.8" thickBot="1">
      <c r="A8" s="23"/>
      <c r="B8" s="23"/>
      <c r="C8" s="24" t="s">
        <v>2</v>
      </c>
      <c r="D8" s="24"/>
      <c r="E8" s="26">
        <v>2017</v>
      </c>
      <c r="F8" s="27"/>
      <c r="G8" s="26">
        <v>2016</v>
      </c>
    </row>
    <row r="9" spans="1:7">
      <c r="A9" s="8"/>
      <c r="B9" s="8"/>
      <c r="C9" s="8"/>
      <c r="D9" s="9"/>
      <c r="E9" s="8"/>
      <c r="F9" s="8"/>
      <c r="G9" s="8"/>
    </row>
    <row r="10" spans="1:7">
      <c r="A10" s="28"/>
      <c r="B10" s="28"/>
      <c r="C10" s="28" t="s">
        <v>3</v>
      </c>
      <c r="D10" s="29"/>
      <c r="E10" s="30">
        <f>E12+E14+E19+E21+E26+E28+E30</f>
        <v>11879718.949999999</v>
      </c>
      <c r="F10" s="31"/>
      <c r="G10" s="30">
        <f>G12+G14+G19+G21+G26+G28+G30</f>
        <v>8078603.8300000001</v>
      </c>
    </row>
    <row r="11" spans="1:7">
      <c r="A11" s="8"/>
      <c r="B11" s="8"/>
      <c r="C11" s="28"/>
      <c r="D11" s="29"/>
      <c r="E11" s="32"/>
      <c r="F11" s="33"/>
      <c r="G11" s="32"/>
    </row>
    <row r="12" spans="1:7">
      <c r="A12" s="8">
        <v>1</v>
      </c>
      <c r="B12" s="8"/>
      <c r="C12" s="28" t="s">
        <v>4</v>
      </c>
      <c r="D12" s="29"/>
      <c r="E12" s="30">
        <v>1567361.11</v>
      </c>
      <c r="F12" s="34"/>
      <c r="G12" s="30">
        <v>1228684.05</v>
      </c>
    </row>
    <row r="13" spans="1:7">
      <c r="A13" s="8"/>
      <c r="B13" s="8"/>
      <c r="C13" s="35"/>
      <c r="D13" s="36"/>
      <c r="E13" s="37"/>
      <c r="F13" s="33"/>
      <c r="G13" s="37"/>
    </row>
    <row r="14" spans="1:7">
      <c r="A14" s="8"/>
      <c r="B14" s="8"/>
      <c r="C14" s="28" t="s">
        <v>5</v>
      </c>
      <c r="D14" s="29"/>
      <c r="E14" s="30">
        <f>SUM(E15:E17)</f>
        <v>8484328.3000000007</v>
      </c>
      <c r="F14" s="38"/>
      <c r="G14" s="30">
        <f>SUM(G15:G17)</f>
        <v>4856808.3899999997</v>
      </c>
    </row>
    <row r="15" spans="1:7">
      <c r="A15" s="8">
        <v>2</v>
      </c>
      <c r="B15" s="8"/>
      <c r="C15" s="35" t="s">
        <v>6</v>
      </c>
      <c r="D15" s="36"/>
      <c r="E15" s="37">
        <v>1604321.22</v>
      </c>
      <c r="F15" s="33"/>
      <c r="G15" s="37">
        <v>1729181.51</v>
      </c>
    </row>
    <row r="16" spans="1:7">
      <c r="A16" s="8">
        <v>3</v>
      </c>
      <c r="B16" s="8"/>
      <c r="C16" s="35" t="s">
        <v>7</v>
      </c>
      <c r="D16" s="36"/>
      <c r="E16" s="37">
        <v>2381622.96</v>
      </c>
      <c r="F16" s="33"/>
      <c r="G16" s="37">
        <v>1630184.29</v>
      </c>
    </row>
    <row r="17" spans="1:7">
      <c r="A17" s="8">
        <v>4</v>
      </c>
      <c r="B17" s="8"/>
      <c r="C17" s="35" t="s">
        <v>8</v>
      </c>
      <c r="D17" s="36"/>
      <c r="E17" s="37">
        <v>4498384.12</v>
      </c>
      <c r="F17" s="33"/>
      <c r="G17" s="37">
        <v>1497442.59</v>
      </c>
    </row>
    <row r="18" spans="1:7">
      <c r="A18" s="8"/>
      <c r="B18" s="8"/>
      <c r="C18" s="35"/>
      <c r="D18" s="36"/>
      <c r="E18" s="37"/>
      <c r="F18" s="33"/>
      <c r="G18" s="37"/>
    </row>
    <row r="19" spans="1:7">
      <c r="A19" s="8">
        <v>99</v>
      </c>
      <c r="B19" s="8"/>
      <c r="C19" s="28" t="s">
        <v>9</v>
      </c>
      <c r="D19" s="29"/>
      <c r="E19" s="30"/>
      <c r="F19" s="34"/>
      <c r="G19" s="30"/>
    </row>
    <row r="20" spans="1:7">
      <c r="A20" s="8"/>
      <c r="B20" s="8"/>
      <c r="C20" s="35"/>
      <c r="D20" s="36"/>
      <c r="E20" s="37"/>
      <c r="F20" s="33"/>
      <c r="G20" s="37"/>
    </row>
    <row r="21" spans="1:7">
      <c r="A21" s="8"/>
      <c r="B21" s="8"/>
      <c r="C21" s="28" t="s">
        <v>10</v>
      </c>
      <c r="D21" s="29"/>
      <c r="E21" s="30">
        <f>SUM(E22)</f>
        <v>0</v>
      </c>
      <c r="F21" s="33"/>
      <c r="G21" s="30"/>
    </row>
    <row r="22" spans="1:7">
      <c r="A22" s="8">
        <v>5</v>
      </c>
      <c r="B22" s="8"/>
      <c r="C22" s="35" t="s">
        <v>11</v>
      </c>
      <c r="D22" s="36"/>
      <c r="E22" s="37">
        <v>0</v>
      </c>
      <c r="F22" s="33"/>
      <c r="G22" s="37">
        <v>0</v>
      </c>
    </row>
    <row r="23" spans="1:7">
      <c r="A23" s="8">
        <v>6</v>
      </c>
      <c r="B23" s="8"/>
      <c r="C23" s="35" t="s">
        <v>206</v>
      </c>
      <c r="D23" s="36"/>
      <c r="E23" s="37">
        <v>0</v>
      </c>
      <c r="F23" s="33"/>
      <c r="G23" s="37">
        <v>0</v>
      </c>
    </row>
    <row r="24" spans="1:7">
      <c r="A24" s="8">
        <v>7</v>
      </c>
      <c r="B24" s="8"/>
      <c r="C24" s="35" t="s">
        <v>12</v>
      </c>
      <c r="D24" s="36"/>
      <c r="E24" s="37">
        <v>0</v>
      </c>
      <c r="F24" s="33"/>
      <c r="G24" s="37">
        <v>0</v>
      </c>
    </row>
    <row r="25" spans="1:7">
      <c r="A25" s="8"/>
      <c r="B25" s="8"/>
      <c r="C25" s="35"/>
      <c r="D25" s="36"/>
      <c r="E25" s="37"/>
      <c r="F25" s="33"/>
      <c r="G25" s="37"/>
    </row>
    <row r="26" spans="1:7">
      <c r="A26" s="8">
        <v>8</v>
      </c>
      <c r="B26" s="8"/>
      <c r="C26" s="28" t="s">
        <v>13</v>
      </c>
      <c r="D26" s="29"/>
      <c r="E26" s="30">
        <v>86940.2</v>
      </c>
      <c r="F26" s="34"/>
      <c r="G26" s="30">
        <v>151669.4</v>
      </c>
    </row>
    <row r="27" spans="1:7">
      <c r="A27" s="8"/>
      <c r="B27" s="8"/>
      <c r="C27" s="35"/>
      <c r="D27" s="36"/>
      <c r="E27" s="37" t="s">
        <v>114</v>
      </c>
      <c r="F27" s="33"/>
      <c r="G27" s="37" t="s">
        <v>114</v>
      </c>
    </row>
    <row r="28" spans="1:7">
      <c r="A28" s="8">
        <v>9</v>
      </c>
      <c r="B28" s="8"/>
      <c r="C28" s="28" t="s">
        <v>14</v>
      </c>
      <c r="D28" s="29"/>
      <c r="E28" s="30">
        <v>143360</v>
      </c>
      <c r="F28" s="34"/>
      <c r="G28" s="30">
        <v>176675.21</v>
      </c>
    </row>
    <row r="29" spans="1:7">
      <c r="A29" s="8"/>
      <c r="B29" s="8"/>
      <c r="C29" s="28"/>
      <c r="D29" s="29"/>
      <c r="E29" s="30"/>
      <c r="F29" s="33"/>
      <c r="G29" s="30"/>
    </row>
    <row r="30" spans="1:7">
      <c r="A30" s="8">
        <v>10</v>
      </c>
      <c r="B30" s="8"/>
      <c r="C30" s="28" t="s">
        <v>15</v>
      </c>
      <c r="D30" s="29"/>
      <c r="E30" s="30">
        <v>1597729.34</v>
      </c>
      <c r="F30" s="34"/>
      <c r="G30" s="30">
        <v>1664766.78</v>
      </c>
    </row>
    <row r="31" spans="1:7">
      <c r="A31" s="8"/>
      <c r="B31" s="8"/>
      <c r="C31" s="28"/>
      <c r="D31" s="29"/>
      <c r="E31" s="30"/>
      <c r="F31" s="33"/>
      <c r="G31" s="30"/>
    </row>
    <row r="32" spans="1:7">
      <c r="A32" s="8"/>
      <c r="B32" s="8"/>
      <c r="C32" s="28" t="s">
        <v>16</v>
      </c>
      <c r="D32" s="29"/>
      <c r="E32" s="30">
        <f>E34+E36+E38+E44+E48+E50+E52</f>
        <v>22264454.91</v>
      </c>
      <c r="F32" s="33"/>
      <c r="G32" s="30">
        <f>G34+G36+G38+G44+G48+G50+G52</f>
        <v>22872021.350000001</v>
      </c>
    </row>
    <row r="33" spans="1:7">
      <c r="A33" s="8"/>
      <c r="B33" s="8"/>
      <c r="C33" s="35"/>
      <c r="D33" s="36"/>
      <c r="E33" s="37"/>
      <c r="F33" s="33"/>
      <c r="G33" s="37"/>
    </row>
    <row r="34" spans="1:7">
      <c r="A34" s="8">
        <v>11</v>
      </c>
      <c r="B34" s="8"/>
      <c r="C34" s="28" t="s">
        <v>17</v>
      </c>
      <c r="D34" s="29"/>
      <c r="E34" s="30">
        <v>0</v>
      </c>
      <c r="F34" s="34"/>
      <c r="G34" s="30">
        <v>0</v>
      </c>
    </row>
    <row r="35" spans="1:7">
      <c r="A35" s="8"/>
      <c r="B35" s="8"/>
      <c r="C35" s="28"/>
      <c r="D35" s="29"/>
      <c r="E35" s="30"/>
      <c r="F35" s="33"/>
      <c r="G35" s="30"/>
    </row>
    <row r="36" spans="1:7">
      <c r="A36" s="8">
        <v>12</v>
      </c>
      <c r="B36" s="8"/>
      <c r="C36" s="28" t="s">
        <v>18</v>
      </c>
      <c r="D36" s="29"/>
      <c r="E36" s="30">
        <v>9976668.0800000001</v>
      </c>
      <c r="F36" s="34"/>
      <c r="G36" s="30">
        <v>10659404.15</v>
      </c>
    </row>
    <row r="37" spans="1:7">
      <c r="A37" s="8"/>
      <c r="B37" s="8"/>
      <c r="C37" s="35"/>
      <c r="D37" s="36"/>
      <c r="E37" s="37"/>
      <c r="F37" s="33"/>
      <c r="G37" s="37"/>
    </row>
    <row r="38" spans="1:7">
      <c r="A38" s="8"/>
      <c r="B38" s="8"/>
      <c r="C38" s="28" t="s">
        <v>19</v>
      </c>
      <c r="D38" s="29"/>
      <c r="E38" s="30">
        <f>SUM(E39:E42)</f>
        <v>6217461.9699999997</v>
      </c>
      <c r="F38" s="38"/>
      <c r="G38" s="30">
        <f>SUM(G39:G42)</f>
        <v>4785231.3500000006</v>
      </c>
    </row>
    <row r="39" spans="1:7">
      <c r="A39" s="8">
        <v>13</v>
      </c>
      <c r="B39" s="8"/>
      <c r="C39" s="35" t="s">
        <v>20</v>
      </c>
      <c r="D39" s="36"/>
      <c r="E39" s="37">
        <v>5745534.3099999996</v>
      </c>
      <c r="F39" s="33"/>
      <c r="G39" s="37">
        <f>4453156.12-0.2</f>
        <v>4453155.92</v>
      </c>
    </row>
    <row r="40" spans="1:7">
      <c r="A40" s="8">
        <v>14</v>
      </c>
      <c r="B40" s="8"/>
      <c r="C40" s="35" t="s">
        <v>21</v>
      </c>
      <c r="D40" s="36"/>
      <c r="E40" s="37"/>
      <c r="F40" s="33"/>
      <c r="G40" s="37"/>
    </row>
    <row r="41" spans="1:7">
      <c r="A41" s="8">
        <v>15</v>
      </c>
      <c r="B41" s="8"/>
      <c r="C41" s="35" t="s">
        <v>22</v>
      </c>
      <c r="D41" s="36"/>
      <c r="E41" s="37">
        <v>121937.23</v>
      </c>
      <c r="F41" s="33"/>
      <c r="G41" s="37">
        <v>227097.73</v>
      </c>
    </row>
    <row r="42" spans="1:7">
      <c r="A42" s="8">
        <v>16</v>
      </c>
      <c r="B42" s="8"/>
      <c r="C42" s="35" t="s">
        <v>23</v>
      </c>
      <c r="D42" s="36"/>
      <c r="E42" s="37">
        <v>349990.43</v>
      </c>
      <c r="F42" s="33"/>
      <c r="G42" s="37">
        <v>104977.7</v>
      </c>
    </row>
    <row r="43" spans="1:7">
      <c r="A43" s="8"/>
      <c r="B43" s="8"/>
      <c r="C43" s="35"/>
      <c r="D43" s="36"/>
      <c r="E43" s="37"/>
      <c r="F43" s="33"/>
      <c r="G43" s="37"/>
    </row>
    <row r="44" spans="1:7">
      <c r="A44" s="8"/>
      <c r="B44" s="8"/>
      <c r="C44" s="28" t="s">
        <v>24</v>
      </c>
      <c r="D44" s="29"/>
      <c r="E44" s="30">
        <f>SUM(E45:E46)</f>
        <v>0</v>
      </c>
      <c r="F44" s="38"/>
      <c r="G44" s="30">
        <f>SUM(G45:G46)</f>
        <v>0</v>
      </c>
    </row>
    <row r="45" spans="1:7">
      <c r="A45" s="8">
        <v>17</v>
      </c>
      <c r="B45" s="8"/>
      <c r="C45" s="35" t="s">
        <v>207</v>
      </c>
      <c r="D45" s="36"/>
      <c r="E45" s="37"/>
      <c r="F45" s="38"/>
      <c r="G45" s="37"/>
    </row>
    <row r="46" spans="1:7">
      <c r="A46" s="8">
        <v>18</v>
      </c>
      <c r="B46" s="8"/>
      <c r="C46" s="35" t="s">
        <v>25</v>
      </c>
      <c r="D46" s="36"/>
      <c r="E46" s="37">
        <v>0</v>
      </c>
      <c r="F46" s="38"/>
      <c r="G46" s="37">
        <v>0</v>
      </c>
    </row>
    <row r="47" spans="1:7">
      <c r="A47" s="8"/>
      <c r="B47" s="8"/>
      <c r="C47" s="35"/>
      <c r="D47" s="36"/>
      <c r="E47" s="37"/>
      <c r="F47" s="38"/>
      <c r="G47" s="37"/>
    </row>
    <row r="48" spans="1:7">
      <c r="A48" s="8">
        <v>19</v>
      </c>
      <c r="B48" s="8"/>
      <c r="C48" s="28" t="s">
        <v>26</v>
      </c>
      <c r="D48" s="29"/>
      <c r="E48" s="30">
        <v>742222.52</v>
      </c>
      <c r="F48" s="34"/>
      <c r="G48" s="30">
        <v>439559.91</v>
      </c>
    </row>
    <row r="49" spans="1:7">
      <c r="A49" s="8"/>
      <c r="B49" s="8"/>
      <c r="C49" s="28"/>
      <c r="D49" s="29"/>
      <c r="E49" s="32"/>
      <c r="F49" s="38"/>
      <c r="G49" s="32"/>
    </row>
    <row r="50" spans="1:7">
      <c r="A50" s="8">
        <v>20</v>
      </c>
      <c r="B50" s="8"/>
      <c r="C50" s="28" t="s">
        <v>27</v>
      </c>
      <c r="D50" s="29"/>
      <c r="E50" s="30">
        <v>39534.639999999999</v>
      </c>
      <c r="F50" s="33"/>
      <c r="G50" s="30">
        <v>26449.03</v>
      </c>
    </row>
    <row r="51" spans="1:7">
      <c r="A51" s="8"/>
      <c r="B51" s="8"/>
      <c r="C51" s="28"/>
      <c r="D51" s="29"/>
      <c r="E51" s="32"/>
      <c r="F51" s="38"/>
      <c r="G51" s="32"/>
    </row>
    <row r="52" spans="1:7">
      <c r="A52" s="8">
        <v>21</v>
      </c>
      <c r="B52" s="8"/>
      <c r="C52" s="28" t="s">
        <v>142</v>
      </c>
      <c r="D52" s="29"/>
      <c r="E52" s="30">
        <v>5288567.7</v>
      </c>
      <c r="F52" s="33"/>
      <c r="G52" s="30">
        <v>6961376.9100000001</v>
      </c>
    </row>
    <row r="53" spans="1:7">
      <c r="A53" s="8"/>
      <c r="B53" s="8"/>
      <c r="C53" s="8"/>
      <c r="D53" s="9"/>
      <c r="E53" s="39"/>
      <c r="F53" s="8"/>
      <c r="G53" s="39"/>
    </row>
    <row r="54" spans="1:7">
      <c r="A54" s="28"/>
      <c r="B54" s="28"/>
      <c r="C54" s="28" t="s">
        <v>28</v>
      </c>
      <c r="D54" s="29"/>
      <c r="E54" s="30">
        <f>E10+E32</f>
        <v>34144173.859999999</v>
      </c>
      <c r="F54" s="38"/>
      <c r="G54" s="30">
        <f>G10+G32</f>
        <v>30950625.18</v>
      </c>
    </row>
    <row r="55" spans="1:7">
      <c r="A55" s="8"/>
      <c r="B55" s="8"/>
      <c r="C55" s="8"/>
      <c r="D55" s="9"/>
      <c r="E55" s="8"/>
      <c r="F55" s="8"/>
      <c r="G55" s="8"/>
    </row>
    <row r="56" spans="1:7">
      <c r="A56" s="8"/>
      <c r="B56" s="8"/>
      <c r="C56" s="8"/>
      <c r="D56" s="9"/>
      <c r="E56" s="8"/>
      <c r="F56" s="8"/>
      <c r="G56" s="8"/>
    </row>
    <row r="57" spans="1:7">
      <c r="A57" s="8"/>
      <c r="B57" s="8"/>
      <c r="C57" s="8"/>
      <c r="D57" s="9"/>
      <c r="F57" s="8"/>
      <c r="G57" s="8"/>
    </row>
    <row r="58" spans="1:7">
      <c r="A58" s="8"/>
      <c r="B58" s="8"/>
      <c r="C58" s="8"/>
      <c r="D58" s="9"/>
      <c r="F58" s="8"/>
      <c r="G58" s="8"/>
    </row>
    <row r="59" spans="1:7">
      <c r="A59" s="8"/>
      <c r="B59" s="8"/>
      <c r="C59" s="8"/>
      <c r="D59" s="9"/>
      <c r="F59" s="8"/>
      <c r="G59" s="8"/>
    </row>
    <row r="60" spans="1:7">
      <c r="A60" s="8"/>
      <c r="B60" s="8"/>
      <c r="C60" s="8"/>
      <c r="D60" s="9"/>
      <c r="F60" s="8"/>
      <c r="G60" s="8"/>
    </row>
    <row r="61" spans="1:7">
      <c r="A61" s="8"/>
      <c r="B61" s="8"/>
      <c r="C61" s="8"/>
      <c r="D61" s="9"/>
      <c r="F61" s="8"/>
      <c r="G61" s="8"/>
    </row>
    <row r="62" spans="1:7">
      <c r="A62" s="8"/>
      <c r="B62" s="8"/>
      <c r="C62" s="8"/>
      <c r="D62" s="9"/>
      <c r="F62" s="8"/>
      <c r="G62" s="8"/>
    </row>
    <row r="63" spans="1:7">
      <c r="A63" s="8"/>
      <c r="B63" s="8"/>
      <c r="C63" s="8"/>
      <c r="D63" s="9"/>
      <c r="F63" s="8"/>
      <c r="G63" s="8"/>
    </row>
    <row r="64" spans="1:7">
      <c r="A64" s="8"/>
      <c r="B64" s="8"/>
      <c r="C64" s="8"/>
      <c r="D64" s="9"/>
      <c r="F64" s="8"/>
      <c r="G64" s="8"/>
    </row>
    <row r="65" spans="1:7">
      <c r="A65" s="8"/>
      <c r="B65" s="8"/>
      <c r="C65" s="8"/>
      <c r="D65" s="9"/>
      <c r="F65" s="8"/>
      <c r="G65" s="8"/>
    </row>
    <row r="66" spans="1:7">
      <c r="A66" s="8"/>
      <c r="B66" s="8"/>
      <c r="C66" s="8"/>
      <c r="D66" s="9"/>
      <c r="F66" s="8"/>
      <c r="G66" s="8"/>
    </row>
    <row r="67" spans="1:7">
      <c r="A67" s="8"/>
      <c r="B67" s="8"/>
      <c r="C67" s="8"/>
      <c r="D67" s="9"/>
      <c r="F67" s="8"/>
      <c r="G67" s="8"/>
    </row>
    <row r="68" spans="1:7">
      <c r="A68" s="8"/>
      <c r="B68" s="8"/>
      <c r="C68" s="8"/>
      <c r="D68" s="9"/>
      <c r="E68" s="8"/>
      <c r="F68" s="8"/>
      <c r="G68" s="8"/>
    </row>
    <row r="69" spans="1:7">
      <c r="A69" s="8"/>
      <c r="B69" s="8"/>
      <c r="C69" s="8"/>
      <c r="D69" s="9"/>
      <c r="E69" s="8"/>
      <c r="F69" s="8"/>
      <c r="G69" s="8"/>
    </row>
    <row r="70" spans="1:7">
      <c r="A70" s="8"/>
      <c r="B70" s="8"/>
      <c r="C70" s="8"/>
      <c r="D70" s="9"/>
      <c r="E70" s="8"/>
      <c r="F70" s="8"/>
      <c r="G70" s="8"/>
    </row>
    <row r="71" spans="1:7">
      <c r="A71" s="8"/>
      <c r="B71" s="8"/>
      <c r="C71" s="8"/>
      <c r="D71" s="9"/>
      <c r="E71" s="8"/>
      <c r="F71" s="8"/>
      <c r="G71" s="8"/>
    </row>
    <row r="72" spans="1:7">
      <c r="A72" s="8"/>
      <c r="B72" s="8"/>
      <c r="C72" s="8"/>
      <c r="D72" s="9"/>
      <c r="E72" s="8"/>
      <c r="F72" s="8"/>
      <c r="G72" s="8"/>
    </row>
    <row r="73" spans="1:7">
      <c r="A73" s="8"/>
      <c r="B73" s="8"/>
      <c r="C73" s="8"/>
      <c r="D73" s="9"/>
      <c r="E73" s="8"/>
      <c r="F73" s="8"/>
      <c r="G73" s="8"/>
    </row>
    <row r="74" spans="1:7">
      <c r="A74" s="8"/>
      <c r="B74" s="8"/>
      <c r="C74" s="8"/>
      <c r="D74" s="9"/>
      <c r="E74" s="8"/>
      <c r="F74" s="8"/>
      <c r="G74" s="8"/>
    </row>
    <row r="75" spans="1:7">
      <c r="A75" s="8"/>
      <c r="B75" s="8"/>
      <c r="C75" s="8"/>
      <c r="D75" s="9"/>
      <c r="E75" s="8"/>
      <c r="F75" s="8"/>
      <c r="G75" s="8"/>
    </row>
    <row r="76" spans="1:7">
      <c r="A76" s="8"/>
      <c r="B76" s="8"/>
      <c r="C76" s="8"/>
      <c r="D76" s="9"/>
      <c r="E76" s="8"/>
      <c r="F76" s="8"/>
      <c r="G76" s="8"/>
    </row>
    <row r="77" spans="1:7">
      <c r="A77" s="8"/>
      <c r="B77" s="8"/>
      <c r="C77" s="8"/>
      <c r="D77" s="9"/>
      <c r="E77" s="8"/>
      <c r="F77" s="8"/>
      <c r="G77" s="8"/>
    </row>
    <row r="78" spans="1:7">
      <c r="A78" s="8"/>
      <c r="B78" s="8"/>
      <c r="C78" s="8"/>
      <c r="D78" s="9"/>
      <c r="E78" s="8"/>
      <c r="F78" s="8"/>
      <c r="G78" s="8"/>
    </row>
    <row r="79" spans="1:7">
      <c r="A79" s="8"/>
      <c r="B79" s="8"/>
      <c r="C79" s="8"/>
      <c r="D79" s="9"/>
      <c r="E79" s="8"/>
      <c r="F79" s="8"/>
      <c r="G79" s="8"/>
    </row>
    <row r="80" spans="1:7">
      <c r="A80" s="8"/>
      <c r="B80" s="8"/>
      <c r="C80" s="8"/>
      <c r="D80" s="9"/>
      <c r="E80" s="8"/>
      <c r="F80" s="8"/>
      <c r="G80" s="8"/>
    </row>
    <row r="81" spans="1:7">
      <c r="A81" s="8"/>
      <c r="B81" s="8"/>
      <c r="C81" s="8"/>
      <c r="D81" s="9"/>
      <c r="E81" s="8"/>
      <c r="F81" s="8"/>
      <c r="G81" s="8"/>
    </row>
    <row r="82" spans="1:7">
      <c r="A82" s="8"/>
      <c r="B82" s="8"/>
      <c r="C82" s="8"/>
      <c r="D82" s="9"/>
      <c r="E82" s="8"/>
      <c r="F82" s="8"/>
      <c r="G82" s="8"/>
    </row>
    <row r="83" spans="1:7">
      <c r="A83" s="8"/>
      <c r="B83" s="8"/>
      <c r="C83" s="8"/>
      <c r="D83" s="9"/>
      <c r="E83" s="8"/>
      <c r="F83" s="8"/>
      <c r="G83" s="8"/>
    </row>
    <row r="84" spans="1:7">
      <c r="A84" s="8"/>
      <c r="B84" s="8"/>
      <c r="C84" s="8"/>
      <c r="D84" s="9"/>
      <c r="E84" s="8"/>
      <c r="F84" s="8"/>
      <c r="G84" s="8"/>
    </row>
    <row r="85" spans="1:7">
      <c r="A85" s="8"/>
      <c r="B85" s="8"/>
      <c r="C85" s="8"/>
      <c r="D85" s="9"/>
      <c r="E85" s="8"/>
      <c r="F85" s="8"/>
      <c r="G85" s="8"/>
    </row>
    <row r="86" spans="1:7">
      <c r="A86" s="8"/>
      <c r="B86" s="8"/>
      <c r="C86" s="8"/>
      <c r="D86" s="9"/>
      <c r="E86" s="8"/>
      <c r="F86" s="8"/>
      <c r="G86" s="8"/>
    </row>
    <row r="87" spans="1:7">
      <c r="A87" s="8"/>
      <c r="B87" s="8"/>
      <c r="C87" s="8"/>
      <c r="D87" s="9"/>
      <c r="E87" s="8"/>
      <c r="F87" s="8"/>
      <c r="G87" s="8"/>
    </row>
    <row r="88" spans="1:7">
      <c r="A88" s="8"/>
      <c r="B88" s="8"/>
      <c r="C88" s="8"/>
      <c r="D88" s="9"/>
      <c r="E88" s="8"/>
      <c r="F88" s="8"/>
      <c r="G88" s="8"/>
    </row>
    <row r="89" spans="1:7">
      <c r="A89" s="8"/>
      <c r="B89" s="8"/>
      <c r="C89" s="8"/>
      <c r="D89" s="9"/>
      <c r="E89" s="8"/>
      <c r="F89" s="8"/>
      <c r="G89" s="8"/>
    </row>
    <row r="90" spans="1:7">
      <c r="A90" s="8"/>
      <c r="B90" s="8"/>
      <c r="C90" s="8"/>
      <c r="D90" s="9"/>
      <c r="E90" s="8"/>
      <c r="F90" s="8"/>
      <c r="G90" s="8"/>
    </row>
    <row r="91" spans="1:7">
      <c r="A91" s="8"/>
      <c r="B91" s="8"/>
      <c r="C91" s="8"/>
      <c r="D91" s="9"/>
      <c r="E91" s="8"/>
      <c r="F91" s="8"/>
      <c r="G91" s="8"/>
    </row>
  </sheetData>
  <mergeCells count="5">
    <mergeCell ref="C2:G2"/>
    <mergeCell ref="C3:G3"/>
    <mergeCell ref="C4:G4"/>
    <mergeCell ref="C6:G6"/>
    <mergeCell ref="C8:D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2"/>
  <sheetViews>
    <sheetView topLeftCell="A4" zoomScale="80" zoomScaleNormal="80" workbookViewId="0">
      <selection activeCell="G8" sqref="G8"/>
    </sheetView>
  </sheetViews>
  <sheetFormatPr defaultColWidth="11.5546875" defaultRowHeight="13.2"/>
  <cols>
    <col min="1" max="1" width="1.5546875" style="40" customWidth="1"/>
    <col min="2" max="2" width="11.44140625" style="40" hidden="1" customWidth="1"/>
    <col min="3" max="3" width="76.77734375" style="40" bestFit="1" customWidth="1"/>
    <col min="4" max="4" width="15.5546875" style="40" customWidth="1"/>
    <col min="5" max="5" width="1.109375" style="40" customWidth="1"/>
    <col min="6" max="6" width="14.88671875" style="40" customWidth="1"/>
    <col min="7" max="16384" width="11.5546875" style="40"/>
  </cols>
  <sheetData>
    <row r="1" spans="1:6">
      <c r="A1" s="8"/>
      <c r="B1" s="8"/>
      <c r="C1" s="9"/>
      <c r="D1" s="11"/>
      <c r="E1" s="8"/>
      <c r="F1" s="8"/>
    </row>
    <row r="2" spans="1:6">
      <c r="A2" s="13" t="s">
        <v>113</v>
      </c>
      <c r="B2" s="13"/>
      <c r="C2" s="13"/>
      <c r="D2" s="13"/>
      <c r="E2" s="13"/>
      <c r="F2" s="13"/>
    </row>
    <row r="3" spans="1:6">
      <c r="A3" s="13" t="s">
        <v>0</v>
      </c>
      <c r="B3" s="13"/>
      <c r="C3" s="13"/>
      <c r="D3" s="13"/>
      <c r="E3" s="13"/>
      <c r="F3" s="13"/>
    </row>
    <row r="4" spans="1:6">
      <c r="A4" s="15" t="s">
        <v>115</v>
      </c>
      <c r="B4" s="15"/>
      <c r="C4" s="15"/>
      <c r="D4" s="15"/>
      <c r="E4" s="15"/>
      <c r="F4" s="15"/>
    </row>
    <row r="5" spans="1:6" ht="13.8" thickBot="1">
      <c r="A5" s="16"/>
      <c r="B5" s="16"/>
      <c r="C5" s="16"/>
      <c r="D5" s="16"/>
      <c r="E5" s="16"/>
      <c r="F5" s="16"/>
    </row>
    <row r="6" spans="1:6">
      <c r="A6" s="18" t="s">
        <v>1</v>
      </c>
      <c r="B6" s="18"/>
      <c r="C6" s="18"/>
      <c r="D6" s="18"/>
      <c r="E6" s="18"/>
      <c r="F6" s="18"/>
    </row>
    <row r="7" spans="1:6">
      <c r="A7" s="25"/>
      <c r="B7" s="25"/>
      <c r="C7" s="25"/>
      <c r="D7" s="25"/>
      <c r="E7" s="25"/>
      <c r="F7" s="25"/>
    </row>
    <row r="8" spans="1:6" ht="13.8" thickBot="1">
      <c r="A8" s="8"/>
      <c r="B8" s="41"/>
      <c r="C8" s="43" t="s">
        <v>29</v>
      </c>
      <c r="D8" s="26">
        <v>2017</v>
      </c>
      <c r="E8" s="44"/>
      <c r="F8" s="26">
        <v>2016</v>
      </c>
    </row>
    <row r="9" spans="1:6">
      <c r="A9" s="8"/>
      <c r="B9" s="10"/>
      <c r="C9" s="10"/>
      <c r="D9" s="10"/>
      <c r="E9" s="10"/>
      <c r="F9" s="10"/>
    </row>
    <row r="10" spans="1:6">
      <c r="A10" s="8"/>
      <c r="B10" s="10"/>
      <c r="C10" s="45" t="s">
        <v>30</v>
      </c>
      <c r="D10" s="46">
        <f>D12+D37+D44+D48</f>
        <v>10848823.58</v>
      </c>
      <c r="E10" s="47"/>
      <c r="F10" s="46">
        <f>F12+F37+F44+F48</f>
        <v>9866909.2200000007</v>
      </c>
    </row>
    <row r="11" spans="1:6">
      <c r="A11" s="8"/>
      <c r="B11" s="10"/>
      <c r="C11" s="45"/>
      <c r="D11" s="47"/>
      <c r="E11" s="47"/>
      <c r="F11" s="47"/>
    </row>
    <row r="12" spans="1:6">
      <c r="A12" s="8"/>
      <c r="B12" s="45"/>
      <c r="C12" s="45" t="s">
        <v>31</v>
      </c>
      <c r="D12" s="46">
        <f>D14+D16+D18+D23+D25+D27+D29+D31+D33+D35</f>
        <v>10707001.91</v>
      </c>
      <c r="E12" s="48"/>
      <c r="F12" s="46">
        <f>F14+F16+F18+F23+F25+F27+F29+F31+F33+F35</f>
        <v>9722941.4000000004</v>
      </c>
    </row>
    <row r="13" spans="1:6">
      <c r="A13" s="8"/>
      <c r="B13" s="45"/>
      <c r="C13" s="45"/>
      <c r="D13" s="49"/>
      <c r="E13" s="48"/>
      <c r="F13" s="49"/>
    </row>
    <row r="14" spans="1:6">
      <c r="A14" s="8"/>
      <c r="B14" s="10">
        <v>22</v>
      </c>
      <c r="C14" s="45" t="s">
        <v>32</v>
      </c>
      <c r="D14" s="46">
        <v>1233026.8</v>
      </c>
      <c r="E14" s="50"/>
      <c r="F14" s="46">
        <v>1233026.8</v>
      </c>
    </row>
    <row r="15" spans="1:6">
      <c r="A15" s="8"/>
      <c r="B15" s="10"/>
      <c r="C15" s="45"/>
      <c r="D15" s="49"/>
      <c r="E15" s="47"/>
      <c r="F15" s="49"/>
    </row>
    <row r="16" spans="1:6">
      <c r="A16" s="8"/>
      <c r="B16" s="10">
        <v>23</v>
      </c>
      <c r="C16" s="45" t="s">
        <v>33</v>
      </c>
      <c r="D16" s="46">
        <v>4637680.6399999997</v>
      </c>
      <c r="E16" s="50"/>
      <c r="F16" s="46">
        <v>4637680.6399999997</v>
      </c>
    </row>
    <row r="17" spans="1:6">
      <c r="A17" s="8"/>
      <c r="B17" s="10"/>
      <c r="C17" s="45"/>
      <c r="D17" s="49"/>
      <c r="E17" s="47"/>
      <c r="F17" s="49"/>
    </row>
    <row r="18" spans="1:6">
      <c r="A18" s="8"/>
      <c r="B18" s="10"/>
      <c r="C18" s="45" t="s">
        <v>34</v>
      </c>
      <c r="D18" s="46">
        <f>SUM(D19:D21)</f>
        <v>3360000.54</v>
      </c>
      <c r="E18" s="48"/>
      <c r="F18" s="46">
        <f>SUM(F19:F21)</f>
        <v>3591341.63</v>
      </c>
    </row>
    <row r="19" spans="1:6">
      <c r="A19" s="8"/>
      <c r="B19" s="10">
        <v>24</v>
      </c>
      <c r="C19" s="51" t="s">
        <v>35</v>
      </c>
      <c r="D19" s="52">
        <v>3125415.4</v>
      </c>
      <c r="E19" s="39"/>
      <c r="F19" s="52">
        <v>1265083.6100000001</v>
      </c>
    </row>
    <row r="20" spans="1:6">
      <c r="A20" s="8"/>
      <c r="B20" s="10">
        <v>25</v>
      </c>
      <c r="C20" s="51" t="s">
        <v>36</v>
      </c>
      <c r="D20" s="52">
        <v>234585.14</v>
      </c>
      <c r="E20" s="39"/>
      <c r="F20" s="52">
        <v>2331961.4</v>
      </c>
    </row>
    <row r="21" spans="1:6">
      <c r="A21" s="8"/>
      <c r="B21" s="10">
        <v>26</v>
      </c>
      <c r="C21" s="51" t="s">
        <v>37</v>
      </c>
      <c r="D21" s="52"/>
      <c r="E21" s="39"/>
      <c r="F21" s="52">
        <v>-5703.38</v>
      </c>
    </row>
    <row r="22" spans="1:6">
      <c r="A22" s="8"/>
      <c r="B22" s="10"/>
      <c r="C22" s="51"/>
      <c r="D22" s="53"/>
      <c r="E22" s="47"/>
      <c r="F22" s="53"/>
    </row>
    <row r="23" spans="1:6">
      <c r="A23" s="8"/>
      <c r="B23" s="10">
        <v>27</v>
      </c>
      <c r="C23" s="45" t="s">
        <v>38</v>
      </c>
      <c r="D23" s="46">
        <f>1054666.97+0.1</f>
        <v>1054667.07</v>
      </c>
      <c r="E23" s="50"/>
      <c r="F23" s="46">
        <v>2572</v>
      </c>
    </row>
    <row r="24" spans="1:6">
      <c r="A24" s="8"/>
      <c r="B24" s="10"/>
      <c r="C24" s="45"/>
      <c r="D24" s="46"/>
      <c r="E24" s="50"/>
      <c r="F24" s="46"/>
    </row>
    <row r="25" spans="1:6">
      <c r="A25" s="8"/>
      <c r="B25" s="10">
        <v>28</v>
      </c>
      <c r="C25" s="45" t="s">
        <v>39</v>
      </c>
      <c r="D25" s="46"/>
      <c r="E25" s="50"/>
      <c r="F25" s="46"/>
    </row>
    <row r="26" spans="1:6">
      <c r="A26" s="8"/>
      <c r="B26" s="10"/>
      <c r="C26" s="45"/>
      <c r="D26" s="46"/>
      <c r="E26" s="50"/>
      <c r="F26" s="46"/>
    </row>
    <row r="27" spans="1:6">
      <c r="A27" s="8"/>
      <c r="B27" s="10">
        <v>29</v>
      </c>
      <c r="C27" s="45" t="s">
        <v>40</v>
      </c>
      <c r="D27" s="46">
        <v>-728674.24</v>
      </c>
      <c r="E27" s="50"/>
      <c r="F27" s="46">
        <v>-455715.41</v>
      </c>
    </row>
    <row r="28" spans="1:6">
      <c r="A28" s="8"/>
      <c r="B28" s="10"/>
      <c r="C28" s="45"/>
      <c r="D28" s="46"/>
      <c r="E28" s="50"/>
      <c r="F28" s="46"/>
    </row>
    <row r="29" spans="1:6">
      <c r="A29" s="8"/>
      <c r="B29" s="10">
        <v>30</v>
      </c>
      <c r="C29" s="45" t="s">
        <v>41</v>
      </c>
      <c r="D29" s="46">
        <v>0</v>
      </c>
      <c r="E29" s="50"/>
      <c r="F29" s="46">
        <v>0</v>
      </c>
    </row>
    <row r="30" spans="1:6">
      <c r="A30" s="8"/>
      <c r="B30" s="10"/>
      <c r="C30" s="45"/>
      <c r="D30" s="46"/>
      <c r="E30" s="50"/>
      <c r="F30" s="46"/>
    </row>
    <row r="31" spans="1:6">
      <c r="A31" s="8"/>
      <c r="B31" s="10"/>
      <c r="C31" s="45" t="s">
        <v>42</v>
      </c>
      <c r="D31" s="46">
        <v>1150301.1000000001</v>
      </c>
      <c r="E31" s="50"/>
      <c r="F31" s="46">
        <v>714035.74</v>
      </c>
    </row>
    <row r="32" spans="1:6">
      <c r="A32" s="8"/>
      <c r="B32" s="10"/>
      <c r="C32" s="45"/>
      <c r="D32" s="49"/>
      <c r="E32" s="47"/>
      <c r="F32" s="49"/>
    </row>
    <row r="33" spans="1:6">
      <c r="A33" s="8"/>
      <c r="B33" s="10">
        <v>33</v>
      </c>
      <c r="C33" s="45" t="s">
        <v>43</v>
      </c>
      <c r="D33" s="46">
        <v>0</v>
      </c>
      <c r="E33" s="50"/>
      <c r="F33" s="46">
        <v>0</v>
      </c>
    </row>
    <row r="34" spans="1:6">
      <c r="A34" s="8"/>
      <c r="B34" s="10"/>
      <c r="C34" s="45"/>
      <c r="D34" s="49"/>
      <c r="E34" s="47"/>
      <c r="F34" s="49"/>
    </row>
    <row r="35" spans="1:6">
      <c r="A35" s="8"/>
      <c r="B35" s="10">
        <v>34</v>
      </c>
      <c r="C35" s="45" t="s">
        <v>44</v>
      </c>
      <c r="D35" s="46">
        <v>0</v>
      </c>
      <c r="E35" s="50"/>
      <c r="F35" s="46">
        <v>0</v>
      </c>
    </row>
    <row r="36" spans="1:6">
      <c r="A36" s="8"/>
      <c r="B36" s="10"/>
      <c r="C36" s="45"/>
      <c r="D36" s="48"/>
      <c r="E36" s="47"/>
      <c r="F36" s="48"/>
    </row>
    <row r="37" spans="1:6">
      <c r="A37" s="8"/>
      <c r="B37" s="10"/>
      <c r="C37" s="54" t="s">
        <v>45</v>
      </c>
      <c r="D37" s="46">
        <f>SUM(D39:D42)</f>
        <v>33270.44</v>
      </c>
      <c r="E37" s="47"/>
      <c r="F37" s="46">
        <f>SUM(F39:F42)</f>
        <v>30548.02</v>
      </c>
    </row>
    <row r="38" spans="1:6">
      <c r="A38" s="8"/>
      <c r="B38" s="10"/>
      <c r="C38" s="54"/>
      <c r="D38" s="49"/>
      <c r="E38" s="47"/>
      <c r="F38" s="49"/>
    </row>
    <row r="39" spans="1:6">
      <c r="A39" s="8"/>
      <c r="B39" s="10">
        <v>172</v>
      </c>
      <c r="C39" s="54" t="s">
        <v>138</v>
      </c>
      <c r="D39" s="52">
        <v>1455.41</v>
      </c>
      <c r="E39" s="50"/>
      <c r="F39" s="52">
        <v>879.4</v>
      </c>
    </row>
    <row r="40" spans="1:6">
      <c r="A40" s="8"/>
      <c r="B40" s="10">
        <v>36</v>
      </c>
      <c r="C40" s="54" t="s">
        <v>139</v>
      </c>
      <c r="D40" s="46"/>
      <c r="E40" s="50"/>
      <c r="F40" s="46"/>
    </row>
    <row r="41" spans="1:6">
      <c r="A41" s="8"/>
      <c r="B41" s="10">
        <v>37</v>
      </c>
      <c r="C41" s="54" t="s">
        <v>140</v>
      </c>
      <c r="D41" s="46">
        <v>31815.03</v>
      </c>
      <c r="E41" s="50"/>
      <c r="F41" s="46">
        <v>29668.62</v>
      </c>
    </row>
    <row r="42" spans="1:6">
      <c r="A42" s="8"/>
      <c r="B42" s="10">
        <v>38</v>
      </c>
      <c r="C42" s="54" t="s">
        <v>141</v>
      </c>
      <c r="D42" s="46"/>
      <c r="E42" s="50"/>
      <c r="F42" s="46"/>
    </row>
    <row r="43" spans="1:6">
      <c r="A43" s="8"/>
      <c r="B43" s="10"/>
      <c r="C43" s="55"/>
      <c r="D43" s="56"/>
      <c r="E43" s="47"/>
      <c r="F43" s="56"/>
    </row>
    <row r="44" spans="1:6">
      <c r="A44" s="8"/>
      <c r="B44" s="10"/>
      <c r="C44" s="54" t="s">
        <v>46</v>
      </c>
      <c r="D44" s="46">
        <f>SUM(D45:D46)</f>
        <v>108551.23</v>
      </c>
      <c r="E44" s="50"/>
      <c r="F44" s="46">
        <f>SUM(F45:F46)</f>
        <v>113419.8</v>
      </c>
    </row>
    <row r="45" spans="1:6">
      <c r="A45" s="8"/>
      <c r="B45" s="10">
        <v>39</v>
      </c>
      <c r="C45" s="54" t="s">
        <v>47</v>
      </c>
      <c r="D45" s="46">
        <v>108551.23</v>
      </c>
      <c r="E45" s="50"/>
      <c r="F45" s="46">
        <v>113419.8</v>
      </c>
    </row>
    <row r="46" spans="1:6">
      <c r="A46" s="8"/>
      <c r="B46" s="10">
        <v>40</v>
      </c>
      <c r="C46" s="45" t="s">
        <v>48</v>
      </c>
      <c r="D46" s="46">
        <v>0</v>
      </c>
      <c r="E46" s="50"/>
      <c r="F46" s="46">
        <v>0</v>
      </c>
    </row>
    <row r="47" spans="1:6">
      <c r="A47" s="8"/>
      <c r="B47" s="10"/>
      <c r="C47" s="51"/>
      <c r="D47" s="53"/>
      <c r="E47" s="47"/>
      <c r="F47" s="53"/>
    </row>
    <row r="48" spans="1:6">
      <c r="A48" s="8"/>
      <c r="B48" s="10">
        <v>41</v>
      </c>
      <c r="C48" s="45" t="s">
        <v>49</v>
      </c>
      <c r="D48" s="46"/>
      <c r="E48" s="50"/>
      <c r="F48" s="46"/>
    </row>
    <row r="49" spans="1:6">
      <c r="A49" s="8"/>
      <c r="B49" s="10"/>
      <c r="C49" s="51"/>
      <c r="D49" s="53"/>
      <c r="E49" s="47"/>
      <c r="F49" s="53"/>
    </row>
    <row r="50" spans="1:6">
      <c r="A50" s="8"/>
      <c r="B50" s="10"/>
      <c r="C50" s="45" t="s">
        <v>50</v>
      </c>
      <c r="D50" s="46">
        <f>D52+D54+D60+D64+D66</f>
        <v>15676841.390000001</v>
      </c>
      <c r="E50" s="47"/>
      <c r="F50" s="46">
        <f>F52+F54+F60+F64+F66</f>
        <v>13712039.93</v>
      </c>
    </row>
    <row r="51" spans="1:6">
      <c r="A51" s="8"/>
      <c r="B51" s="10"/>
      <c r="C51" s="54"/>
      <c r="D51" s="53"/>
      <c r="E51" s="47"/>
      <c r="F51" s="53"/>
    </row>
    <row r="52" spans="1:6">
      <c r="A52" s="8"/>
      <c r="B52" s="10">
        <v>42</v>
      </c>
      <c r="C52" s="54" t="s">
        <v>51</v>
      </c>
      <c r="D52" s="46"/>
      <c r="E52" s="50"/>
      <c r="F52" s="46"/>
    </row>
    <row r="53" spans="1:6">
      <c r="A53" s="8"/>
      <c r="B53" s="10"/>
      <c r="C53" s="54"/>
      <c r="D53" s="53"/>
      <c r="E53" s="47"/>
      <c r="F53" s="53"/>
    </row>
    <row r="54" spans="1:6">
      <c r="A54" s="8"/>
      <c r="B54" s="10"/>
      <c r="C54" s="54" t="s">
        <v>52</v>
      </c>
      <c r="D54" s="46">
        <f>SUM(D55:D58)</f>
        <v>15286198.66</v>
      </c>
      <c r="E54" s="47"/>
      <c r="F54" s="46">
        <f>SUM(F55:F58)</f>
        <v>13371270.51</v>
      </c>
    </row>
    <row r="55" spans="1:6">
      <c r="A55" s="8"/>
      <c r="B55" s="10">
        <v>43</v>
      </c>
      <c r="C55" s="55" t="s">
        <v>53</v>
      </c>
      <c r="D55" s="52"/>
      <c r="E55" s="39"/>
      <c r="F55" s="52"/>
    </row>
    <row r="56" spans="1:6">
      <c r="A56" s="8"/>
      <c r="B56" s="10">
        <v>44</v>
      </c>
      <c r="C56" s="55" t="s">
        <v>186</v>
      </c>
      <c r="D56" s="52">
        <v>9008697.1600000001</v>
      </c>
      <c r="E56" s="39"/>
      <c r="F56" s="52">
        <v>6000748.7599999998</v>
      </c>
    </row>
    <row r="57" spans="1:6">
      <c r="A57" s="8"/>
      <c r="B57" s="10">
        <v>45</v>
      </c>
      <c r="C57" s="55" t="s">
        <v>54</v>
      </c>
      <c r="D57" s="52"/>
      <c r="E57" s="39"/>
      <c r="F57" s="52"/>
    </row>
    <row r="58" spans="1:6">
      <c r="A58" s="8"/>
      <c r="B58" s="10">
        <v>46</v>
      </c>
      <c r="C58" s="55" t="s">
        <v>55</v>
      </c>
      <c r="D58" s="52">
        <v>6277501.5</v>
      </c>
      <c r="E58" s="39"/>
      <c r="F58" s="52">
        <v>7370521.75</v>
      </c>
    </row>
    <row r="59" spans="1:6">
      <c r="A59" s="8"/>
      <c r="B59" s="10"/>
      <c r="C59" s="54"/>
      <c r="D59" s="53"/>
      <c r="E59" s="47"/>
      <c r="F59" s="53"/>
    </row>
    <row r="60" spans="1:6">
      <c r="A60" s="8"/>
      <c r="B60" s="10"/>
      <c r="C60" s="45" t="s">
        <v>56</v>
      </c>
      <c r="D60" s="46">
        <f>SUM(D61:D62)</f>
        <v>0</v>
      </c>
      <c r="E60" s="50"/>
      <c r="F60" s="46">
        <f>SUM(F61:F62)</f>
        <v>0</v>
      </c>
    </row>
    <row r="61" spans="1:6">
      <c r="A61" s="8"/>
      <c r="B61" s="10">
        <v>47</v>
      </c>
      <c r="C61" s="57" t="s">
        <v>57</v>
      </c>
      <c r="D61" s="52">
        <v>0</v>
      </c>
      <c r="E61" s="39"/>
      <c r="F61" s="52">
        <v>0</v>
      </c>
    </row>
    <row r="62" spans="1:6">
      <c r="A62" s="8"/>
      <c r="B62" s="10">
        <v>48</v>
      </c>
      <c r="C62" s="57" t="s">
        <v>58</v>
      </c>
      <c r="D62" s="52">
        <v>0</v>
      </c>
      <c r="E62" s="39"/>
      <c r="F62" s="52">
        <v>0</v>
      </c>
    </row>
    <row r="63" spans="1:6">
      <c r="A63" s="8"/>
      <c r="B63" s="10"/>
      <c r="C63" s="45"/>
      <c r="D63" s="53"/>
      <c r="E63" s="47"/>
      <c r="F63" s="53"/>
    </row>
    <row r="64" spans="1:6">
      <c r="A64" s="8"/>
      <c r="B64" s="10">
        <v>49</v>
      </c>
      <c r="C64" s="45" t="s">
        <v>59</v>
      </c>
      <c r="D64" s="46">
        <v>390642.73</v>
      </c>
      <c r="E64" s="50"/>
      <c r="F64" s="46">
        <v>340769.42</v>
      </c>
    </row>
    <row r="65" spans="1:6">
      <c r="A65" s="8"/>
      <c r="B65" s="10"/>
      <c r="C65" s="45"/>
      <c r="D65" s="53"/>
      <c r="E65" s="47"/>
      <c r="F65" s="53"/>
    </row>
    <row r="66" spans="1:6">
      <c r="A66" s="8"/>
      <c r="B66" s="10">
        <v>50</v>
      </c>
      <c r="C66" s="45" t="s">
        <v>60</v>
      </c>
      <c r="D66" s="46">
        <v>0</v>
      </c>
      <c r="E66" s="50"/>
      <c r="F66" s="46">
        <v>0</v>
      </c>
    </row>
    <row r="67" spans="1:6">
      <c r="A67" s="8"/>
      <c r="B67" s="10"/>
      <c r="C67" s="45"/>
      <c r="D67" s="53"/>
      <c r="E67" s="47"/>
      <c r="F67" s="53"/>
    </row>
    <row r="68" spans="1:6">
      <c r="A68" s="8"/>
      <c r="B68" s="10"/>
      <c r="C68" s="45" t="s">
        <v>61</v>
      </c>
      <c r="D68" s="46">
        <f>D70+D72+D74+D80+D84+D90</f>
        <v>7618508.8900000006</v>
      </c>
      <c r="E68" s="47"/>
      <c r="F68" s="46">
        <f>F70+F72+F74+F80+F84+F90</f>
        <v>7371676.0299999993</v>
      </c>
    </row>
    <row r="69" spans="1:6">
      <c r="A69" s="8"/>
      <c r="B69" s="10"/>
      <c r="C69" s="45"/>
      <c r="D69" s="53"/>
      <c r="E69" s="47"/>
      <c r="F69" s="53"/>
    </row>
    <row r="70" spans="1:6">
      <c r="A70" s="8"/>
      <c r="B70" s="10">
        <v>51</v>
      </c>
      <c r="C70" s="45" t="s">
        <v>62</v>
      </c>
      <c r="D70" s="46">
        <v>0</v>
      </c>
      <c r="E70" s="50"/>
      <c r="F70" s="46">
        <v>0</v>
      </c>
    </row>
    <row r="71" spans="1:6">
      <c r="A71" s="8"/>
      <c r="B71" s="10"/>
      <c r="C71" s="45"/>
      <c r="D71" s="53"/>
      <c r="E71" s="47"/>
      <c r="F71" s="53"/>
    </row>
    <row r="72" spans="1:6">
      <c r="A72" s="8"/>
      <c r="B72" s="10">
        <v>52</v>
      </c>
      <c r="C72" s="45" t="s">
        <v>63</v>
      </c>
      <c r="D72" s="46">
        <v>285000</v>
      </c>
      <c r="E72" s="50"/>
      <c r="F72" s="46">
        <v>330000</v>
      </c>
    </row>
    <row r="73" spans="1:6">
      <c r="A73" s="8"/>
      <c r="B73" s="10"/>
      <c r="C73" s="45"/>
      <c r="D73" s="53"/>
      <c r="E73" s="47"/>
      <c r="F73" s="53"/>
    </row>
    <row r="74" spans="1:6">
      <c r="A74" s="8"/>
      <c r="B74" s="10"/>
      <c r="C74" s="45" t="s">
        <v>64</v>
      </c>
      <c r="D74" s="46">
        <f>SUM(D75:D78)</f>
        <v>2127450.91</v>
      </c>
      <c r="E74" s="47"/>
      <c r="F74" s="46">
        <f>SUM(F75:F78)</f>
        <v>2566559.92</v>
      </c>
    </row>
    <row r="75" spans="1:6">
      <c r="A75" s="8"/>
      <c r="B75" s="10">
        <v>53</v>
      </c>
      <c r="C75" s="51" t="s">
        <v>53</v>
      </c>
      <c r="D75" s="52"/>
      <c r="E75" s="39"/>
      <c r="F75" s="52"/>
    </row>
    <row r="76" spans="1:6">
      <c r="A76" s="8"/>
      <c r="B76" s="10">
        <v>54</v>
      </c>
      <c r="C76" s="55" t="s">
        <v>186</v>
      </c>
      <c r="D76" s="52">
        <v>981496.91</v>
      </c>
      <c r="E76" s="39"/>
      <c r="F76" s="52">
        <v>1483563.92</v>
      </c>
    </row>
    <row r="77" spans="1:6">
      <c r="A77" s="8"/>
      <c r="B77" s="10">
        <v>55</v>
      </c>
      <c r="C77" s="51" t="s">
        <v>54</v>
      </c>
      <c r="D77" s="52"/>
      <c r="E77" s="39"/>
      <c r="F77" s="52"/>
    </row>
    <row r="78" spans="1:6">
      <c r="A78" s="8"/>
      <c r="B78" s="10">
        <v>56</v>
      </c>
      <c r="C78" s="51" t="s">
        <v>55</v>
      </c>
      <c r="D78" s="52">
        <v>1145954</v>
      </c>
      <c r="E78" s="39"/>
      <c r="F78" s="52">
        <v>1082996</v>
      </c>
    </row>
    <row r="79" spans="1:6">
      <c r="A79" s="8"/>
      <c r="B79" s="10"/>
      <c r="C79" s="51"/>
      <c r="D79" s="53"/>
      <c r="E79" s="47"/>
      <c r="F79" s="53"/>
    </row>
    <row r="80" spans="1:6">
      <c r="A80" s="8"/>
      <c r="B80" s="10"/>
      <c r="C80" s="45" t="s">
        <v>65</v>
      </c>
      <c r="D80" s="46">
        <f>SUM(D81:D82)</f>
        <v>0</v>
      </c>
      <c r="E80" s="46">
        <f>SUM(E81:E82)</f>
        <v>0</v>
      </c>
      <c r="F80" s="46">
        <f>SUM(F81:F82)</f>
        <v>0</v>
      </c>
    </row>
    <row r="81" spans="1:6">
      <c r="A81" s="8"/>
      <c r="B81" s="10">
        <v>57</v>
      </c>
      <c r="C81" s="57" t="s">
        <v>57</v>
      </c>
      <c r="D81" s="52"/>
      <c r="E81" s="39"/>
      <c r="F81" s="52"/>
    </row>
    <row r="82" spans="1:6">
      <c r="A82" s="8"/>
      <c r="B82" s="10">
        <v>58</v>
      </c>
      <c r="C82" s="57" t="s">
        <v>58</v>
      </c>
      <c r="D82" s="52"/>
      <c r="E82" s="39"/>
      <c r="F82" s="52"/>
    </row>
    <row r="83" spans="1:6">
      <c r="A83" s="8"/>
      <c r="B83" s="10"/>
      <c r="C83" s="51"/>
      <c r="D83" s="53"/>
      <c r="E83" s="47"/>
      <c r="F83" s="53"/>
    </row>
    <row r="84" spans="1:6">
      <c r="A84" s="8"/>
      <c r="B84" s="10"/>
      <c r="C84" s="45" t="s">
        <v>66</v>
      </c>
      <c r="D84" s="46">
        <f>SUM(D85:D88)</f>
        <v>5206057.9800000004</v>
      </c>
      <c r="E84" s="47"/>
      <c r="F84" s="46">
        <f>SUM(F85:F88)</f>
        <v>4475116.1099999994</v>
      </c>
    </row>
    <row r="85" spans="1:6">
      <c r="A85" s="8"/>
      <c r="B85" s="10">
        <v>59</v>
      </c>
      <c r="C85" s="51" t="s">
        <v>67</v>
      </c>
      <c r="D85" s="52">
        <f>4139353.73+0.3-3881.62</f>
        <v>4135472.4099999997</v>
      </c>
      <c r="E85" s="39"/>
      <c r="F85" s="52">
        <v>3179096.9</v>
      </c>
    </row>
    <row r="86" spans="1:6">
      <c r="A86" s="8"/>
      <c r="B86" s="10">
        <v>60</v>
      </c>
      <c r="C86" s="51" t="s">
        <v>68</v>
      </c>
      <c r="D86" s="52"/>
      <c r="E86" s="39"/>
      <c r="F86" s="52"/>
    </row>
    <row r="87" spans="1:6">
      <c r="A87" s="8"/>
      <c r="B87" s="10">
        <v>61</v>
      </c>
      <c r="C87" s="51" t="s">
        <v>69</v>
      </c>
      <c r="D87" s="52">
        <v>316142.96000000002</v>
      </c>
      <c r="E87" s="39"/>
      <c r="F87" s="52">
        <v>440827.75</v>
      </c>
    </row>
    <row r="88" spans="1:6">
      <c r="A88" s="8"/>
      <c r="B88" s="10">
        <v>62</v>
      </c>
      <c r="C88" s="51" t="s">
        <v>70</v>
      </c>
      <c r="D88" s="52">
        <v>754442.61</v>
      </c>
      <c r="E88" s="39"/>
      <c r="F88" s="52">
        <v>855191.46</v>
      </c>
    </row>
    <row r="89" spans="1:6">
      <c r="A89" s="8"/>
      <c r="B89" s="10"/>
      <c r="C89" s="51"/>
      <c r="D89" s="53"/>
      <c r="E89" s="47"/>
      <c r="F89" s="53"/>
    </row>
    <row r="90" spans="1:6">
      <c r="A90" s="8"/>
      <c r="B90" s="10">
        <v>63</v>
      </c>
      <c r="C90" s="45" t="s">
        <v>27</v>
      </c>
      <c r="D90" s="46">
        <v>0</v>
      </c>
      <c r="E90" s="50"/>
      <c r="F90" s="46">
        <v>0</v>
      </c>
    </row>
    <row r="91" spans="1:6">
      <c r="A91" s="8"/>
      <c r="B91" s="10"/>
      <c r="C91" s="51"/>
      <c r="D91" s="56"/>
      <c r="E91" s="47"/>
      <c r="F91" s="56"/>
    </row>
    <row r="92" spans="1:6">
      <c r="A92" s="8"/>
      <c r="B92" s="10"/>
      <c r="C92" s="45" t="s">
        <v>71</v>
      </c>
      <c r="D92" s="49">
        <f>D10+D50+D68</f>
        <v>34144173.859999999</v>
      </c>
      <c r="E92" s="48"/>
      <c r="F92" s="49">
        <f>F10+F50+F68</f>
        <v>30950625.18</v>
      </c>
    </row>
  </sheetData>
  <mergeCells count="4">
    <mergeCell ref="A2:F2"/>
    <mergeCell ref="A3:F3"/>
    <mergeCell ref="A4:F4"/>
    <mergeCell ref="A6:F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23"/>
  <sheetViews>
    <sheetView zoomScale="80" zoomScaleNormal="80" zoomScaleSheetLayoutView="75" workbookViewId="0">
      <selection activeCell="C29" sqref="C29"/>
    </sheetView>
  </sheetViews>
  <sheetFormatPr defaultColWidth="11.44140625" defaultRowHeight="13.2"/>
  <cols>
    <col min="1" max="1" width="3" style="2" customWidth="1"/>
    <col min="2" max="2" width="4.109375" style="2" hidden="1" customWidth="1"/>
    <col min="3" max="3" width="80.33203125" style="58" customWidth="1"/>
    <col min="4" max="4" width="13.109375" style="2" bestFit="1" customWidth="1"/>
    <col min="5" max="5" width="1.6640625" style="2" customWidth="1"/>
    <col min="6" max="6" width="12" style="2" bestFit="1" customWidth="1"/>
    <col min="7" max="7" width="11.44140625" style="2"/>
    <col min="8" max="8" width="14.109375" style="2" bestFit="1" customWidth="1"/>
    <col min="9" max="16384" width="11.44140625" style="2"/>
  </cols>
  <sheetData>
    <row r="1" spans="1:9">
      <c r="B1" s="10"/>
      <c r="C1" s="59"/>
      <c r="D1" s="10"/>
      <c r="E1" s="10"/>
      <c r="F1" s="10"/>
    </row>
    <row r="2" spans="1:9">
      <c r="B2" s="60" t="s">
        <v>113</v>
      </c>
      <c r="C2" s="60"/>
      <c r="D2" s="60"/>
      <c r="E2" s="60"/>
      <c r="F2" s="60"/>
    </row>
    <row r="3" spans="1:9">
      <c r="B3" s="60" t="s">
        <v>143</v>
      </c>
      <c r="C3" s="60"/>
      <c r="D3" s="60"/>
      <c r="E3" s="60"/>
      <c r="F3" s="60"/>
    </row>
    <row r="4" spans="1:9">
      <c r="B4" s="61" t="s">
        <v>116</v>
      </c>
      <c r="C4" s="61"/>
      <c r="D4" s="61"/>
      <c r="E4" s="61"/>
      <c r="F4" s="61"/>
    </row>
    <row r="5" spans="1:9" ht="13.8" thickBot="1">
      <c r="A5" s="62"/>
      <c r="B5" s="63"/>
      <c r="C5" s="64"/>
      <c r="D5" s="65"/>
      <c r="E5" s="65"/>
      <c r="F5" s="65"/>
    </row>
    <row r="6" spans="1:9">
      <c r="B6" s="66" t="s">
        <v>1</v>
      </c>
      <c r="C6" s="66"/>
      <c r="D6" s="66"/>
      <c r="E6" s="66"/>
      <c r="F6" s="66"/>
    </row>
    <row r="7" spans="1:9">
      <c r="B7" s="42"/>
      <c r="C7" s="67"/>
      <c r="D7" s="42"/>
      <c r="E7" s="42"/>
      <c r="F7" s="42"/>
    </row>
    <row r="8" spans="1:9" hidden="1">
      <c r="B8" s="42"/>
      <c r="C8" s="67"/>
      <c r="D8" s="42"/>
      <c r="E8" s="42"/>
      <c r="F8" s="42"/>
    </row>
    <row r="9" spans="1:9" hidden="1">
      <c r="B9" s="42"/>
      <c r="C9" s="67"/>
      <c r="D9" s="42"/>
      <c r="E9" s="42"/>
      <c r="F9" s="42"/>
    </row>
    <row r="10" spans="1:9" hidden="1">
      <c r="B10" s="42"/>
      <c r="C10" s="67"/>
      <c r="D10" s="42"/>
      <c r="E10" s="42"/>
      <c r="F10" s="42"/>
    </row>
    <row r="11" spans="1:9" ht="13.8" thickBot="1">
      <c r="A11" s="87" t="s">
        <v>187</v>
      </c>
      <c r="B11" s="87"/>
      <c r="C11" s="87"/>
      <c r="D11" s="26">
        <v>2017</v>
      </c>
      <c r="E11" s="44"/>
      <c r="F11" s="26">
        <v>2016</v>
      </c>
    </row>
    <row r="13" spans="1:9">
      <c r="B13" s="45"/>
      <c r="C13" s="68" t="s">
        <v>72</v>
      </c>
      <c r="D13" s="69">
        <f>D15+D19+D21+D23+D29+D33+D38+D42+D44+D46+D48+D52+D54+D56+D60+D64+D66+D70+D72+D78+D79+D80+D84</f>
        <v>1150301.0999999992</v>
      </c>
      <c r="E13" s="70"/>
      <c r="F13" s="69">
        <f>F15+F19+F21+F23+F29+F33+F38+F42+F44+F46+F48+F52+F54+F56+F60+F64+F66+F70+F72+F78+F79+F80+F84</f>
        <v>714035.73999999801</v>
      </c>
      <c r="H13" s="3"/>
      <c r="I13" s="71"/>
    </row>
    <row r="14" spans="1:9">
      <c r="B14" s="45"/>
      <c r="C14" s="68"/>
      <c r="D14" s="72"/>
      <c r="E14" s="70"/>
      <c r="F14" s="72"/>
      <c r="H14" s="4"/>
      <c r="I14" s="71"/>
    </row>
    <row r="15" spans="1:9">
      <c r="B15" s="51"/>
      <c r="C15" s="73" t="s">
        <v>73</v>
      </c>
      <c r="D15" s="69">
        <f>SUM(D16:D17)</f>
        <v>21575703.969999999</v>
      </c>
      <c r="E15" s="70"/>
      <c r="F15" s="69">
        <f>SUM(F16:F17)</f>
        <v>11240258.26</v>
      </c>
      <c r="H15" s="3"/>
      <c r="I15" s="71"/>
    </row>
    <row r="16" spans="1:9">
      <c r="B16" s="51">
        <v>64</v>
      </c>
      <c r="C16" s="74" t="s">
        <v>188</v>
      </c>
      <c r="D16" s="75">
        <v>21575703.969999999</v>
      </c>
      <c r="E16" s="76"/>
      <c r="F16" s="75">
        <v>11240258.26</v>
      </c>
      <c r="H16" s="1"/>
      <c r="I16" s="71"/>
    </row>
    <row r="17" spans="2:9">
      <c r="B17" s="2">
        <v>65</v>
      </c>
      <c r="C17" s="77" t="s">
        <v>74</v>
      </c>
      <c r="D17" s="75"/>
      <c r="E17" s="76"/>
      <c r="F17" s="75"/>
      <c r="H17" s="1"/>
      <c r="I17" s="71"/>
    </row>
    <row r="18" spans="2:9">
      <c r="C18" s="73"/>
      <c r="D18" s="78"/>
      <c r="E18" s="79"/>
      <c r="F18" s="78"/>
      <c r="H18" s="5"/>
      <c r="I18" s="71"/>
    </row>
    <row r="19" spans="2:9">
      <c r="B19" s="2">
        <v>66</v>
      </c>
      <c r="C19" s="68" t="s">
        <v>75</v>
      </c>
      <c r="D19" s="69">
        <v>-848541.82</v>
      </c>
      <c r="E19" s="70"/>
      <c r="F19" s="69">
        <v>-23094.73</v>
      </c>
      <c r="H19" s="3"/>
      <c r="I19" s="71"/>
    </row>
    <row r="20" spans="2:9">
      <c r="C20" s="77"/>
      <c r="D20" s="78"/>
      <c r="E20" s="79"/>
      <c r="F20" s="78"/>
      <c r="H20" s="5"/>
      <c r="I20" s="71"/>
    </row>
    <row r="21" spans="2:9">
      <c r="B21" s="2">
        <v>67</v>
      </c>
      <c r="C21" s="80" t="s">
        <v>76</v>
      </c>
      <c r="D21" s="69">
        <v>423619</v>
      </c>
      <c r="E21" s="70"/>
      <c r="F21" s="69">
        <v>179680</v>
      </c>
      <c r="H21" s="3"/>
      <c r="I21" s="71"/>
    </row>
    <row r="22" spans="2:9">
      <c r="C22" s="74"/>
      <c r="D22" s="72"/>
      <c r="E22" s="70"/>
      <c r="F22" s="72"/>
      <c r="H22" s="4"/>
      <c r="I22" s="71"/>
    </row>
    <row r="23" spans="2:9">
      <c r="C23" s="80" t="s">
        <v>77</v>
      </c>
      <c r="D23" s="69">
        <f>SUM(D24:D27)</f>
        <v>-10319762.859999999</v>
      </c>
      <c r="E23" s="70"/>
      <c r="F23" s="69">
        <f>SUM(F24:F27)</f>
        <v>-5354350.1000000006</v>
      </c>
      <c r="H23" s="3"/>
      <c r="I23" s="71"/>
    </row>
    <row r="24" spans="2:9">
      <c r="B24" s="2">
        <v>68</v>
      </c>
      <c r="C24" s="74" t="s">
        <v>151</v>
      </c>
      <c r="D24" s="75">
        <v>-9501747.5500000007</v>
      </c>
      <c r="E24" s="76"/>
      <c r="F24" s="75">
        <v>-935487.45</v>
      </c>
      <c r="H24" s="1"/>
      <c r="I24" s="71"/>
    </row>
    <row r="25" spans="2:9">
      <c r="B25" s="2">
        <v>69</v>
      </c>
      <c r="C25" s="74" t="s">
        <v>78</v>
      </c>
      <c r="D25" s="75">
        <v>-275350.28000000003</v>
      </c>
      <c r="E25" s="76"/>
      <c r="F25" s="75">
        <v>-3678254.91</v>
      </c>
      <c r="H25" s="1"/>
      <c r="I25" s="71"/>
    </row>
    <row r="26" spans="2:9">
      <c r="B26" s="2">
        <v>70</v>
      </c>
      <c r="C26" s="74" t="s">
        <v>79</v>
      </c>
      <c r="D26" s="75">
        <v>-542665.03</v>
      </c>
      <c r="E26" s="76"/>
      <c r="F26" s="75">
        <v>-740607.74</v>
      </c>
      <c r="H26" s="1"/>
      <c r="I26" s="71"/>
    </row>
    <row r="27" spans="2:9">
      <c r="B27" s="2">
        <v>71</v>
      </c>
      <c r="C27" s="74" t="s">
        <v>152</v>
      </c>
      <c r="D27" s="75"/>
      <c r="E27" s="76"/>
      <c r="F27" s="75"/>
      <c r="H27" s="1"/>
      <c r="I27" s="71"/>
    </row>
    <row r="28" spans="2:9">
      <c r="C28" s="80"/>
      <c r="D28" s="72"/>
      <c r="E28" s="70"/>
      <c r="F28" s="72"/>
      <c r="H28" s="4"/>
      <c r="I28" s="71"/>
    </row>
    <row r="29" spans="2:9">
      <c r="C29" s="80" t="s">
        <v>121</v>
      </c>
      <c r="D29" s="69">
        <f>SUM(D30:D31)</f>
        <v>33825.72</v>
      </c>
      <c r="E29" s="70"/>
      <c r="F29" s="69">
        <f>SUM(F30:F31)</f>
        <v>25282.560000000001</v>
      </c>
      <c r="H29" s="3"/>
      <c r="I29" s="71"/>
    </row>
    <row r="30" spans="2:9">
      <c r="B30" s="2">
        <v>72</v>
      </c>
      <c r="C30" s="74" t="s">
        <v>80</v>
      </c>
      <c r="D30" s="75">
        <v>32806.1</v>
      </c>
      <c r="E30" s="76"/>
      <c r="F30" s="75">
        <v>-2353.34</v>
      </c>
      <c r="H30" s="1"/>
      <c r="I30" s="71"/>
    </row>
    <row r="31" spans="2:9">
      <c r="B31" s="2">
        <v>73</v>
      </c>
      <c r="C31" s="74" t="s">
        <v>153</v>
      </c>
      <c r="D31" s="75">
        <v>1019.62</v>
      </c>
      <c r="E31" s="76"/>
      <c r="F31" s="75">
        <v>27635.9</v>
      </c>
      <c r="H31" s="1"/>
      <c r="I31" s="71"/>
    </row>
    <row r="32" spans="2:9">
      <c r="C32" s="74"/>
      <c r="D32" s="78"/>
      <c r="E32" s="79"/>
      <c r="F32" s="78"/>
      <c r="H32" s="5"/>
      <c r="I32" s="71"/>
    </row>
    <row r="33" spans="2:9">
      <c r="C33" s="80" t="s">
        <v>120</v>
      </c>
      <c r="D33" s="69">
        <f>SUM(D34:D36)</f>
        <v>-4795597.1400000006</v>
      </c>
      <c r="E33" s="70"/>
      <c r="F33" s="69">
        <f>SUM(F34:F36)</f>
        <v>-2457423.2400000002</v>
      </c>
      <c r="H33" s="3"/>
      <c r="I33" s="71"/>
    </row>
    <row r="34" spans="2:9">
      <c r="B34" s="2">
        <v>74</v>
      </c>
      <c r="C34" s="74" t="s">
        <v>81</v>
      </c>
      <c r="D34" s="75">
        <v>-3716934.58</v>
      </c>
      <c r="E34" s="76"/>
      <c r="F34" s="75">
        <v>-1932632.28</v>
      </c>
      <c r="H34" s="1"/>
      <c r="I34" s="71"/>
    </row>
    <row r="35" spans="2:9">
      <c r="B35" s="2">
        <v>75</v>
      </c>
      <c r="C35" s="74" t="s">
        <v>82</v>
      </c>
      <c r="D35" s="75">
        <v>-1078662.56</v>
      </c>
      <c r="E35" s="76"/>
      <c r="F35" s="75">
        <v>-524790.96</v>
      </c>
      <c r="H35" s="1"/>
      <c r="I35" s="71"/>
    </row>
    <row r="36" spans="2:9">
      <c r="B36" s="2">
        <v>76</v>
      </c>
      <c r="C36" s="74" t="s">
        <v>83</v>
      </c>
      <c r="D36" s="75">
        <v>0</v>
      </c>
      <c r="E36" s="76"/>
      <c r="F36" s="75">
        <v>0</v>
      </c>
      <c r="H36" s="1"/>
      <c r="I36" s="71"/>
    </row>
    <row r="37" spans="2:9">
      <c r="C37" s="74"/>
      <c r="D37" s="78"/>
      <c r="E37" s="79"/>
      <c r="F37" s="78"/>
      <c r="H37" s="5"/>
      <c r="I37" s="71"/>
    </row>
    <row r="38" spans="2:9">
      <c r="C38" s="80" t="s">
        <v>119</v>
      </c>
      <c r="D38" s="69">
        <f>SUM(D39:D40)</f>
        <v>-3308654.89</v>
      </c>
      <c r="E38" s="70"/>
      <c r="F38" s="69">
        <f>SUM(F39:F40)</f>
        <v>-2010294.82</v>
      </c>
      <c r="H38" s="3"/>
      <c r="I38" s="71"/>
    </row>
    <row r="39" spans="2:9">
      <c r="B39" s="2">
        <v>77</v>
      </c>
      <c r="C39" s="74" t="s">
        <v>154</v>
      </c>
      <c r="D39" s="75">
        <v>-208068.46</v>
      </c>
      <c r="E39" s="76"/>
      <c r="F39" s="75">
        <v>33022.26</v>
      </c>
      <c r="H39" s="1"/>
      <c r="I39" s="71"/>
    </row>
    <row r="40" spans="2:9">
      <c r="B40" s="2">
        <v>78</v>
      </c>
      <c r="C40" s="74" t="s">
        <v>84</v>
      </c>
      <c r="D40" s="75">
        <v>-3100586.43</v>
      </c>
      <c r="E40" s="76"/>
      <c r="F40" s="75">
        <v>-2043317.08</v>
      </c>
      <c r="H40" s="1"/>
      <c r="I40" s="71"/>
    </row>
    <row r="41" spans="2:9">
      <c r="C41" s="74"/>
      <c r="D41" s="78"/>
      <c r="E41" s="79"/>
      <c r="F41" s="78"/>
      <c r="H41" s="5"/>
      <c r="I41" s="71"/>
    </row>
    <row r="42" spans="2:9">
      <c r="B42" s="2">
        <v>79</v>
      </c>
      <c r="C42" s="80" t="s">
        <v>118</v>
      </c>
      <c r="D42" s="69">
        <v>-1200435.95</v>
      </c>
      <c r="E42" s="70"/>
      <c r="F42" s="69">
        <v>-651278.03</v>
      </c>
      <c r="H42" s="3"/>
      <c r="I42" s="71"/>
    </row>
    <row r="43" spans="2:9">
      <c r="C43" s="80"/>
      <c r="D43" s="78"/>
      <c r="E43" s="79"/>
      <c r="F43" s="78"/>
      <c r="H43" s="5"/>
      <c r="I43" s="71"/>
    </row>
    <row r="44" spans="2:9">
      <c r="B44" s="2">
        <v>80</v>
      </c>
      <c r="C44" s="80" t="s">
        <v>117</v>
      </c>
      <c r="D44" s="69">
        <v>50998.39</v>
      </c>
      <c r="E44" s="70"/>
      <c r="F44" s="69">
        <v>8071.23</v>
      </c>
      <c r="H44" s="3"/>
      <c r="I44" s="71"/>
    </row>
    <row r="45" spans="2:9">
      <c r="C45" s="80"/>
      <c r="D45" s="72"/>
      <c r="E45" s="70"/>
      <c r="F45" s="72"/>
      <c r="H45" s="4"/>
      <c r="I45" s="71"/>
    </row>
    <row r="46" spans="2:9">
      <c r="B46" s="2">
        <v>81</v>
      </c>
      <c r="C46" s="81" t="s">
        <v>122</v>
      </c>
      <c r="D46" s="69">
        <v>0</v>
      </c>
      <c r="E46" s="70"/>
      <c r="F46" s="69">
        <v>0</v>
      </c>
      <c r="H46" s="3"/>
      <c r="I46" s="71"/>
    </row>
    <row r="47" spans="2:9">
      <c r="C47" s="80"/>
      <c r="D47" s="72"/>
      <c r="E47" s="70"/>
      <c r="F47" s="72"/>
      <c r="H47" s="4"/>
      <c r="I47" s="71"/>
    </row>
    <row r="48" spans="2:9">
      <c r="C48" s="82" t="s">
        <v>123</v>
      </c>
      <c r="D48" s="69">
        <f>SUM(D49:D50)</f>
        <v>0</v>
      </c>
      <c r="E48" s="70"/>
      <c r="F48" s="69">
        <f>SUM(F49:F50)</f>
        <v>0</v>
      </c>
      <c r="H48" s="3"/>
      <c r="I48" s="71"/>
    </row>
    <row r="49" spans="2:9">
      <c r="B49" s="2">
        <v>82</v>
      </c>
      <c r="C49" s="74" t="s">
        <v>85</v>
      </c>
      <c r="D49" s="75">
        <v>0</v>
      </c>
      <c r="E49" s="76"/>
      <c r="F49" s="75">
        <v>0</v>
      </c>
      <c r="H49" s="1"/>
      <c r="I49" s="71"/>
    </row>
    <row r="50" spans="2:9">
      <c r="B50" s="2">
        <v>83</v>
      </c>
      <c r="C50" s="74" t="s">
        <v>86</v>
      </c>
      <c r="D50" s="75"/>
      <c r="E50" s="76"/>
      <c r="F50" s="75"/>
      <c r="H50" s="1"/>
      <c r="I50" s="71"/>
    </row>
    <row r="51" spans="2:9">
      <c r="C51" s="74"/>
      <c r="D51" s="75"/>
      <c r="E51" s="76"/>
      <c r="F51" s="75"/>
      <c r="H51" s="1"/>
      <c r="I51" s="71"/>
    </row>
    <row r="52" spans="2:9">
      <c r="B52" s="2">
        <v>84</v>
      </c>
      <c r="C52" s="82" t="s">
        <v>124</v>
      </c>
      <c r="D52" s="69">
        <v>0</v>
      </c>
      <c r="E52" s="70"/>
      <c r="F52" s="69">
        <v>0</v>
      </c>
      <c r="H52" s="3"/>
      <c r="I52" s="71"/>
    </row>
    <row r="53" spans="2:9">
      <c r="C53" s="74"/>
      <c r="D53" s="75"/>
      <c r="E53" s="76"/>
      <c r="F53" s="75"/>
      <c r="H53" s="1"/>
      <c r="I53" s="71"/>
    </row>
    <row r="54" spans="2:9">
      <c r="B54" s="2">
        <v>85</v>
      </c>
      <c r="C54" s="82" t="s">
        <v>144</v>
      </c>
      <c r="D54" s="69">
        <v>0</v>
      </c>
      <c r="E54" s="70"/>
      <c r="F54" s="69">
        <v>377622.43</v>
      </c>
      <c r="H54" s="3"/>
      <c r="I54" s="71"/>
    </row>
    <row r="55" spans="2:9">
      <c r="C55" s="74"/>
      <c r="D55" s="75"/>
      <c r="E55" s="76"/>
      <c r="F55" s="75"/>
      <c r="H55" s="1"/>
      <c r="I55" s="71"/>
    </row>
    <row r="56" spans="2:9">
      <c r="B56" s="2">
        <v>300</v>
      </c>
      <c r="C56" s="81" t="s">
        <v>125</v>
      </c>
      <c r="D56" s="69">
        <v>-6670.02</v>
      </c>
      <c r="E56" s="70"/>
      <c r="F56" s="69">
        <v>-288532.92</v>
      </c>
      <c r="H56" s="3"/>
      <c r="I56" s="71"/>
    </row>
    <row r="57" spans="2:9">
      <c r="C57" s="80"/>
      <c r="D57" s="72"/>
      <c r="E57" s="70"/>
      <c r="F57" s="72"/>
      <c r="H57" s="4"/>
      <c r="I57" s="71"/>
    </row>
    <row r="58" spans="2:9">
      <c r="C58" s="80" t="s">
        <v>145</v>
      </c>
      <c r="D58" s="69">
        <f>D15+D19+D21+D23+D29+D33+D38+D42+D44+D46+D48+D52+D54+D56</f>
        <v>1604484.399999999</v>
      </c>
      <c r="E58" s="70"/>
      <c r="F58" s="69">
        <f>F15+F19+F21+F23+F29+F33+F38+F42+F44+F46+F48+F52+F54+F56</f>
        <v>1045940.639999998</v>
      </c>
      <c r="H58" s="3"/>
      <c r="I58" s="71"/>
    </row>
    <row r="59" spans="2:9">
      <c r="C59" s="80"/>
      <c r="D59" s="72"/>
      <c r="E59" s="70"/>
      <c r="F59" s="72"/>
      <c r="H59" s="4"/>
      <c r="I59" s="71"/>
    </row>
    <row r="60" spans="2:9">
      <c r="C60" s="81" t="s">
        <v>126</v>
      </c>
      <c r="D60" s="69">
        <f>SUM(D61:D62)</f>
        <v>15065.82</v>
      </c>
      <c r="E60" s="70"/>
      <c r="F60" s="69">
        <f>SUM(F61:F62)</f>
        <v>13402.400000000001</v>
      </c>
      <c r="H60" s="3"/>
      <c r="I60" s="71"/>
    </row>
    <row r="61" spans="2:9">
      <c r="B61" s="2">
        <v>86</v>
      </c>
      <c r="C61" s="74" t="s">
        <v>87</v>
      </c>
      <c r="D61" s="75">
        <v>10899.55</v>
      </c>
      <c r="E61" s="83"/>
      <c r="F61" s="75">
        <v>13234.53</v>
      </c>
      <c r="H61" s="1"/>
      <c r="I61" s="71"/>
    </row>
    <row r="62" spans="2:9">
      <c r="B62" s="2">
        <v>87</v>
      </c>
      <c r="C62" s="74" t="s">
        <v>146</v>
      </c>
      <c r="D62" s="75">
        <v>4166.2700000000004</v>
      </c>
      <c r="E62" s="83"/>
      <c r="F62" s="75">
        <v>167.87</v>
      </c>
      <c r="H62" s="1"/>
      <c r="I62" s="71"/>
    </row>
    <row r="63" spans="2:9">
      <c r="C63" s="81"/>
      <c r="D63" s="72"/>
      <c r="E63" s="70"/>
      <c r="F63" s="72"/>
      <c r="H63" s="4"/>
      <c r="I63" s="71"/>
    </row>
    <row r="64" spans="2:9">
      <c r="B64" s="2">
        <v>88</v>
      </c>
      <c r="C64" s="80" t="s">
        <v>127</v>
      </c>
      <c r="D64" s="69">
        <v>-291820</v>
      </c>
      <c r="E64" s="70"/>
      <c r="F64" s="69">
        <v>-187754.83</v>
      </c>
      <c r="H64" s="3"/>
      <c r="I64" s="71"/>
    </row>
    <row r="65" spans="2:9">
      <c r="C65" s="80"/>
      <c r="D65" s="72"/>
      <c r="E65" s="70"/>
      <c r="F65" s="72"/>
      <c r="H65" s="4"/>
      <c r="I65" s="71"/>
    </row>
    <row r="66" spans="2:9">
      <c r="C66" s="80" t="s">
        <v>128</v>
      </c>
      <c r="D66" s="69">
        <f>SUM(D67:D68)</f>
        <v>0</v>
      </c>
      <c r="E66" s="84"/>
      <c r="F66" s="69">
        <f>SUM(F67:F68)</f>
        <v>0</v>
      </c>
      <c r="H66" s="3"/>
      <c r="I66" s="71"/>
    </row>
    <row r="67" spans="2:9">
      <c r="B67" s="2">
        <v>89</v>
      </c>
      <c r="C67" s="74" t="s">
        <v>88</v>
      </c>
      <c r="D67" s="75"/>
      <c r="E67" s="76"/>
      <c r="F67" s="75"/>
      <c r="H67" s="1"/>
      <c r="I67" s="71"/>
    </row>
    <row r="68" spans="2:9">
      <c r="B68" s="2">
        <v>90</v>
      </c>
      <c r="C68" s="74" t="s">
        <v>89</v>
      </c>
      <c r="D68" s="75">
        <v>0</v>
      </c>
      <c r="E68" s="76"/>
      <c r="F68" s="75">
        <v>0</v>
      </c>
      <c r="H68" s="1"/>
      <c r="I68" s="71"/>
    </row>
    <row r="69" spans="2:9">
      <c r="C69" s="80"/>
      <c r="D69" s="84"/>
      <c r="E69" s="84"/>
      <c r="F69" s="84"/>
      <c r="I69" s="71"/>
    </row>
    <row r="70" spans="2:9">
      <c r="B70" s="2">
        <v>91</v>
      </c>
      <c r="C70" s="80" t="s">
        <v>129</v>
      </c>
      <c r="D70" s="69">
        <v>15354.32</v>
      </c>
      <c r="E70" s="70"/>
      <c r="F70" s="69">
        <v>16556.05</v>
      </c>
      <c r="H70" s="3"/>
      <c r="I70" s="71"/>
    </row>
    <row r="71" spans="2:9">
      <c r="C71" s="80"/>
      <c r="D71" s="69"/>
      <c r="E71" s="70"/>
      <c r="F71" s="69"/>
      <c r="H71" s="3"/>
      <c r="I71" s="71"/>
    </row>
    <row r="72" spans="2:9">
      <c r="C72" s="80" t="s">
        <v>130</v>
      </c>
      <c r="D72" s="69">
        <f>SUM(D73:D74)</f>
        <v>0</v>
      </c>
      <c r="E72" s="84"/>
      <c r="F72" s="69">
        <f>SUM(F73:F74)</f>
        <v>0</v>
      </c>
      <c r="H72" s="3"/>
      <c r="I72" s="71"/>
    </row>
    <row r="73" spans="2:9">
      <c r="B73" s="2">
        <v>92</v>
      </c>
      <c r="C73" s="74" t="s">
        <v>85</v>
      </c>
      <c r="D73" s="75">
        <v>0</v>
      </c>
      <c r="E73" s="76"/>
      <c r="F73" s="75">
        <v>0</v>
      </c>
      <c r="H73" s="1"/>
      <c r="I73" s="71"/>
    </row>
    <row r="74" spans="2:9">
      <c r="B74" s="2">
        <v>93</v>
      </c>
      <c r="C74" s="74" t="s">
        <v>86</v>
      </c>
      <c r="D74" s="75"/>
      <c r="E74" s="76"/>
      <c r="F74" s="75"/>
      <c r="H74" s="1"/>
      <c r="I74" s="71"/>
    </row>
    <row r="75" spans="2:9">
      <c r="C75" s="80"/>
      <c r="D75" s="84"/>
      <c r="E75" s="84"/>
      <c r="F75" s="84"/>
      <c r="I75" s="71"/>
    </row>
    <row r="76" spans="2:9">
      <c r="C76" s="80" t="s">
        <v>147</v>
      </c>
      <c r="D76" s="69">
        <f>D60+D64+D66+D70+D72</f>
        <v>-261399.86</v>
      </c>
      <c r="E76" s="70"/>
      <c r="F76" s="69">
        <f>F60+F64+F66+F70+F72</f>
        <v>-157796.38</v>
      </c>
      <c r="H76" s="3"/>
      <c r="I76" s="71"/>
    </row>
    <row r="77" spans="2:9">
      <c r="C77" s="80"/>
      <c r="D77" s="69"/>
      <c r="E77" s="70"/>
      <c r="F77" s="69"/>
      <c r="H77" s="3"/>
      <c r="I77" s="71"/>
    </row>
    <row r="78" spans="2:9">
      <c r="B78" s="2">
        <v>94</v>
      </c>
      <c r="C78" s="80" t="s">
        <v>148</v>
      </c>
      <c r="D78" s="69">
        <v>0</v>
      </c>
      <c r="E78" s="70"/>
      <c r="F78" s="69">
        <v>0</v>
      </c>
      <c r="H78" s="3"/>
      <c r="I78" s="71"/>
    </row>
    <row r="79" spans="2:9">
      <c r="B79" s="2">
        <v>95</v>
      </c>
      <c r="C79" s="80" t="s">
        <v>149</v>
      </c>
      <c r="D79" s="69">
        <v>0</v>
      </c>
      <c r="E79" s="70"/>
      <c r="F79" s="69">
        <v>0</v>
      </c>
      <c r="H79" s="3"/>
      <c r="I79" s="71"/>
    </row>
    <row r="80" spans="2:9">
      <c r="B80" s="2">
        <v>96</v>
      </c>
      <c r="C80" s="80" t="s">
        <v>150</v>
      </c>
      <c r="D80" s="69">
        <v>0</v>
      </c>
      <c r="E80" s="70"/>
      <c r="F80" s="69">
        <v>0</v>
      </c>
      <c r="H80" s="3"/>
      <c r="I80" s="71"/>
    </row>
    <row r="81" spans="2:9">
      <c r="C81" s="80"/>
      <c r="D81" s="69"/>
      <c r="E81" s="70"/>
      <c r="F81" s="69"/>
      <c r="H81" s="3"/>
      <c r="I81" s="71"/>
    </row>
    <row r="82" spans="2:9">
      <c r="C82" s="80" t="s">
        <v>90</v>
      </c>
      <c r="D82" s="69">
        <f>D58+D76+D78+D79+D80</f>
        <v>1343084.5399999991</v>
      </c>
      <c r="E82" s="70"/>
      <c r="F82" s="69">
        <f>F58+F76+F78+F79+F80</f>
        <v>888144.25999999803</v>
      </c>
      <c r="H82" s="3"/>
      <c r="I82" s="71"/>
    </row>
    <row r="83" spans="2:9">
      <c r="C83" s="80"/>
      <c r="D83" s="84"/>
      <c r="E83" s="84"/>
      <c r="F83" s="84"/>
      <c r="I83" s="71"/>
    </row>
    <row r="84" spans="2:9">
      <c r="B84" s="2">
        <v>97</v>
      </c>
      <c r="C84" s="80" t="s">
        <v>131</v>
      </c>
      <c r="D84" s="69">
        <v>-192783.44</v>
      </c>
      <c r="E84" s="70"/>
      <c r="F84" s="69">
        <v>-174108.52</v>
      </c>
      <c r="H84" s="3"/>
      <c r="I84" s="71"/>
    </row>
    <row r="85" spans="2:9">
      <c r="C85" s="59"/>
      <c r="D85" s="84"/>
      <c r="E85" s="84"/>
      <c r="F85" s="84"/>
      <c r="I85" s="71"/>
    </row>
    <row r="86" spans="2:9">
      <c r="C86" s="80" t="s">
        <v>91</v>
      </c>
      <c r="D86" s="69">
        <f>D82+D84</f>
        <v>1150301.0999999992</v>
      </c>
      <c r="E86" s="70"/>
      <c r="F86" s="69">
        <f>F82+F84</f>
        <v>714035.73999999801</v>
      </c>
      <c r="H86" s="3"/>
      <c r="I86" s="71"/>
    </row>
    <row r="87" spans="2:9">
      <c r="C87" s="59"/>
      <c r="D87" s="84"/>
      <c r="E87" s="84"/>
      <c r="F87" s="84"/>
      <c r="I87" s="71"/>
    </row>
    <row r="88" spans="2:9">
      <c r="C88" s="80" t="s">
        <v>92</v>
      </c>
      <c r="D88" s="69">
        <v>0</v>
      </c>
      <c r="E88" s="70"/>
      <c r="F88" s="69">
        <v>0</v>
      </c>
      <c r="H88" s="3"/>
      <c r="I88" s="71"/>
    </row>
    <row r="89" spans="2:9">
      <c r="C89" s="80"/>
      <c r="D89" s="84"/>
      <c r="E89" s="84"/>
      <c r="F89" s="84"/>
      <c r="I89" s="71"/>
    </row>
    <row r="90" spans="2:9">
      <c r="B90" s="2">
        <v>98</v>
      </c>
      <c r="C90" s="80" t="s">
        <v>132</v>
      </c>
      <c r="D90" s="69"/>
      <c r="E90" s="70"/>
      <c r="F90" s="69"/>
      <c r="H90" s="3"/>
      <c r="I90" s="71"/>
    </row>
    <row r="91" spans="2:9">
      <c r="C91" s="59"/>
      <c r="D91" s="84"/>
      <c r="E91" s="84"/>
      <c r="F91" s="84"/>
      <c r="I91" s="71"/>
    </row>
    <row r="92" spans="2:9">
      <c r="C92" s="80" t="s">
        <v>93</v>
      </c>
      <c r="D92" s="69">
        <f>D86+D90</f>
        <v>1150301.0999999992</v>
      </c>
      <c r="E92" s="70"/>
      <c r="F92" s="69">
        <f>F86+F90</f>
        <v>714035.73999999801</v>
      </c>
      <c r="H92" s="3"/>
      <c r="I92" s="71"/>
    </row>
    <row r="93" spans="2:9">
      <c r="B93" s="77"/>
      <c r="C93" s="59"/>
      <c r="D93" s="84"/>
      <c r="E93" s="84"/>
      <c r="F93" s="84"/>
      <c r="I93" s="71"/>
    </row>
    <row r="94" spans="2:9">
      <c r="B94" s="77"/>
      <c r="C94" s="85"/>
      <c r="D94" s="69"/>
      <c r="E94" s="70"/>
      <c r="F94" s="69"/>
      <c r="H94" s="3"/>
      <c r="I94" s="71"/>
    </row>
    <row r="95" spans="2:9">
      <c r="B95" s="77">
        <v>32</v>
      </c>
      <c r="C95" s="85"/>
      <c r="D95" s="3"/>
      <c r="E95" s="86"/>
      <c r="F95" s="3"/>
      <c r="H95" s="3"/>
      <c r="I95" s="71"/>
    </row>
    <row r="96" spans="2:9">
      <c r="B96" s="77"/>
      <c r="C96" s="59"/>
      <c r="I96" s="71"/>
    </row>
    <row r="97" spans="2:9">
      <c r="B97" s="77"/>
      <c r="C97" s="59"/>
      <c r="F97" s="77"/>
      <c r="I97" s="71"/>
    </row>
    <row r="98" spans="2:9">
      <c r="C98" s="59"/>
      <c r="I98" s="71"/>
    </row>
    <row r="99" spans="2:9">
      <c r="I99" s="71"/>
    </row>
    <row r="100" spans="2:9">
      <c r="I100" s="71"/>
    </row>
    <row r="101" spans="2:9">
      <c r="I101" s="71"/>
    </row>
    <row r="102" spans="2:9">
      <c r="I102" s="71"/>
    </row>
    <row r="103" spans="2:9">
      <c r="I103" s="71"/>
    </row>
    <row r="104" spans="2:9">
      <c r="I104" s="71"/>
    </row>
    <row r="105" spans="2:9">
      <c r="I105" s="71"/>
    </row>
    <row r="106" spans="2:9">
      <c r="I106" s="71"/>
    </row>
    <row r="107" spans="2:9">
      <c r="I107" s="71"/>
    </row>
    <row r="108" spans="2:9">
      <c r="I108" s="71"/>
    </row>
    <row r="109" spans="2:9">
      <c r="I109" s="71"/>
    </row>
    <row r="110" spans="2:9">
      <c r="I110" s="71"/>
    </row>
    <row r="111" spans="2:9">
      <c r="I111" s="71"/>
    </row>
    <row r="112" spans="2:9">
      <c r="I112" s="71"/>
    </row>
    <row r="113" spans="9:9">
      <c r="I113" s="71"/>
    </row>
    <row r="114" spans="9:9">
      <c r="I114" s="71"/>
    </row>
    <row r="115" spans="9:9">
      <c r="I115" s="71"/>
    </row>
    <row r="116" spans="9:9">
      <c r="I116" s="71"/>
    </row>
    <row r="117" spans="9:9">
      <c r="I117" s="71"/>
    </row>
    <row r="118" spans="9:9">
      <c r="I118" s="71"/>
    </row>
    <row r="119" spans="9:9">
      <c r="I119" s="71"/>
    </row>
    <row r="120" spans="9:9">
      <c r="I120" s="71"/>
    </row>
    <row r="121" spans="9:9">
      <c r="I121" s="71"/>
    </row>
    <row r="122" spans="9:9">
      <c r="I122" s="71"/>
    </row>
    <row r="123" spans="9:9">
      <c r="I123" s="71"/>
    </row>
  </sheetData>
  <mergeCells count="5">
    <mergeCell ref="B2:F2"/>
    <mergeCell ref="B3:F3"/>
    <mergeCell ref="B4:F4"/>
    <mergeCell ref="B6:F6"/>
    <mergeCell ref="A11:C11"/>
  </mergeCells>
  <pageMargins left="0.98425196850393704" right="0.78740157480314965" top="0.98425196850393704" bottom="1.2204724409448819" header="0.39370078740157483" footer="0.59055118110236227"/>
  <pageSetup paperSize="8" scale="86" orientation="portrait" r:id="rId1"/>
  <headerFooter alignWithMargins="0">
    <oddFooter>&amp;C&amp;"Times New Roman,Normal"&amp;12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R92"/>
  <sheetViews>
    <sheetView topLeftCell="A22" zoomScale="80" zoomScaleNormal="80" workbookViewId="0">
      <selection activeCell="E13" sqref="E13"/>
    </sheetView>
  </sheetViews>
  <sheetFormatPr defaultColWidth="11.44140625" defaultRowHeight="13.8"/>
  <cols>
    <col min="1" max="1" width="2.5546875" style="88" customWidth="1"/>
    <col min="2" max="2" width="11.44140625" style="88"/>
    <col min="3" max="3" width="10.109375" style="88" customWidth="1"/>
    <col min="4" max="4" width="11.44140625" style="88"/>
    <col min="5" max="5" width="65.44140625" style="88" customWidth="1"/>
    <col min="6" max="6" width="2.44140625" style="88" customWidth="1"/>
    <col min="7" max="7" width="14.33203125" style="88" customWidth="1"/>
    <col min="8" max="8" width="2.44140625" style="88" customWidth="1"/>
    <col min="9" max="9" width="12.6640625" style="88" customWidth="1"/>
    <col min="10" max="16384" width="11.44140625" style="88"/>
  </cols>
  <sheetData>
    <row r="2" spans="2:18">
      <c r="B2" s="111" t="s">
        <v>113</v>
      </c>
      <c r="C2" s="111"/>
      <c r="D2" s="111"/>
      <c r="E2" s="111"/>
      <c r="F2" s="111"/>
      <c r="G2" s="111"/>
      <c r="H2" s="111"/>
      <c r="I2" s="111"/>
    </row>
    <row r="3" spans="2:18">
      <c r="B3" s="111" t="s">
        <v>94</v>
      </c>
      <c r="C3" s="111"/>
      <c r="D3" s="111"/>
      <c r="E3" s="111"/>
      <c r="F3" s="111"/>
      <c r="G3" s="111"/>
      <c r="H3" s="111"/>
      <c r="I3" s="111"/>
    </row>
    <row r="4" spans="2:18" s="103" customFormat="1" ht="14.4" thickBot="1">
      <c r="B4" s="112" t="s">
        <v>116</v>
      </c>
      <c r="C4" s="112"/>
      <c r="D4" s="112"/>
      <c r="E4" s="112"/>
      <c r="F4" s="112"/>
      <c r="G4" s="112"/>
      <c r="H4" s="112"/>
      <c r="I4" s="112"/>
    </row>
    <row r="5" spans="2:18" s="103" customFormat="1">
      <c r="B5" s="113"/>
      <c r="C5" s="113"/>
      <c r="D5" s="113"/>
      <c r="E5" s="114" t="s">
        <v>1</v>
      </c>
      <c r="F5" s="115"/>
      <c r="G5" s="115"/>
      <c r="H5" s="115"/>
      <c r="I5" s="115"/>
    </row>
    <row r="6" spans="2:18" s="103" customFormat="1" ht="9.75" customHeight="1">
      <c r="B6" s="89"/>
      <c r="C6" s="89"/>
      <c r="D6" s="89"/>
      <c r="E6" s="89"/>
      <c r="F6" s="89"/>
      <c r="G6" s="89"/>
      <c r="H6" s="89"/>
      <c r="I6" s="90"/>
    </row>
    <row r="7" spans="2:18" s="103" customFormat="1" ht="14.4" thickBot="1">
      <c r="B7" s="91" t="s">
        <v>190</v>
      </c>
      <c r="C7" s="91"/>
      <c r="D7" s="91"/>
      <c r="E7" s="91"/>
      <c r="F7" s="89"/>
      <c r="G7" s="92">
        <v>2017</v>
      </c>
      <c r="H7" s="89"/>
      <c r="I7" s="92">
        <v>2016</v>
      </c>
      <c r="J7" s="88"/>
      <c r="K7" s="88"/>
      <c r="L7" s="88"/>
      <c r="M7" s="88"/>
      <c r="N7" s="88"/>
      <c r="O7" s="88"/>
      <c r="P7" s="88"/>
      <c r="Q7" s="88"/>
      <c r="R7" s="88"/>
    </row>
    <row r="8" spans="2:18" ht="14.4" thickBot="1">
      <c r="B8" s="91" t="s">
        <v>193</v>
      </c>
      <c r="C8" s="91"/>
      <c r="D8" s="91"/>
      <c r="E8" s="91"/>
      <c r="F8" s="89"/>
      <c r="G8" s="93">
        <v>1343084.54</v>
      </c>
      <c r="H8" s="94"/>
      <c r="I8" s="93">
        <v>888144.26</v>
      </c>
    </row>
    <row r="9" spans="2:18" ht="14.4" thickBot="1">
      <c r="B9" s="95" t="s">
        <v>194</v>
      </c>
      <c r="C9" s="96"/>
      <c r="D9" s="96"/>
      <c r="E9" s="96"/>
      <c r="F9" s="96"/>
      <c r="G9" s="7">
        <v>1589471.7055113059</v>
      </c>
      <c r="H9" s="94"/>
      <c r="I9" s="97">
        <v>1242776.77</v>
      </c>
    </row>
    <row r="10" spans="2:18">
      <c r="B10" s="96"/>
      <c r="C10" s="96" t="s">
        <v>155</v>
      </c>
      <c r="D10" s="96"/>
      <c r="E10" s="96"/>
      <c r="F10" s="96"/>
      <c r="G10" s="98">
        <v>1200647.065511306</v>
      </c>
      <c r="H10" s="98"/>
      <c r="I10" s="98">
        <v>693964.35</v>
      </c>
    </row>
    <row r="11" spans="2:18">
      <c r="B11" s="96"/>
      <c r="C11" s="96" t="s">
        <v>156</v>
      </c>
      <c r="D11" s="96"/>
      <c r="E11" s="96"/>
      <c r="F11" s="96"/>
      <c r="G11" s="98"/>
      <c r="H11" s="98"/>
      <c r="I11" s="98">
        <v>33022.26</v>
      </c>
    </row>
    <row r="12" spans="2:18">
      <c r="B12" s="96"/>
      <c r="C12" s="96" t="s">
        <v>157</v>
      </c>
      <c r="D12" s="96"/>
      <c r="E12" s="96"/>
      <c r="F12" s="96"/>
      <c r="G12" s="98">
        <v>163068.46</v>
      </c>
      <c r="H12" s="98"/>
      <c r="I12" s="98">
        <v>330000</v>
      </c>
    </row>
    <row r="13" spans="2:18">
      <c r="B13" s="96"/>
      <c r="C13" s="96" t="s">
        <v>158</v>
      </c>
      <c r="D13" s="96"/>
      <c r="E13" s="96"/>
      <c r="F13" s="96"/>
      <c r="G13" s="98">
        <v>-50998</v>
      </c>
      <c r="H13" s="98"/>
      <c r="I13" s="98">
        <v>11437.73</v>
      </c>
    </row>
    <row r="14" spans="2:18">
      <c r="B14" s="96"/>
      <c r="C14" s="96" t="s">
        <v>159</v>
      </c>
      <c r="D14" s="96"/>
      <c r="E14" s="96"/>
      <c r="F14" s="96"/>
      <c r="G14" s="98"/>
      <c r="H14" s="98"/>
      <c r="I14" s="98"/>
    </row>
    <row r="15" spans="2:18">
      <c r="B15" s="96"/>
      <c r="C15" s="96" t="s">
        <v>133</v>
      </c>
      <c r="D15" s="96"/>
      <c r="E15" s="96"/>
      <c r="F15" s="96"/>
      <c r="G15" s="98"/>
      <c r="H15" s="98"/>
      <c r="I15" s="98"/>
    </row>
    <row r="16" spans="2:18">
      <c r="B16" s="96"/>
      <c r="C16" s="96" t="s">
        <v>95</v>
      </c>
      <c r="D16" s="96"/>
      <c r="E16" s="96"/>
      <c r="F16" s="96"/>
      <c r="G16" s="98">
        <v>-15065.82</v>
      </c>
      <c r="H16" s="98"/>
      <c r="I16" s="98">
        <v>-13402.4</v>
      </c>
    </row>
    <row r="17" spans="2:9">
      <c r="B17" s="96"/>
      <c r="C17" s="96" t="s">
        <v>160</v>
      </c>
      <c r="D17" s="96"/>
      <c r="E17" s="96"/>
      <c r="F17" s="96"/>
      <c r="G17" s="98">
        <v>291820</v>
      </c>
      <c r="H17" s="98"/>
      <c r="I17" s="98">
        <v>187754.83</v>
      </c>
    </row>
    <row r="18" spans="2:9">
      <c r="B18" s="96"/>
      <c r="C18" s="96" t="s">
        <v>161</v>
      </c>
      <c r="D18" s="96"/>
      <c r="E18" s="96"/>
      <c r="F18" s="96"/>
      <c r="G18" s="98"/>
      <c r="H18" s="98"/>
      <c r="I18" s="98"/>
    </row>
    <row r="19" spans="2:9">
      <c r="B19" s="96"/>
      <c r="C19" s="96" t="s">
        <v>162</v>
      </c>
      <c r="D19" s="96"/>
      <c r="E19" s="96"/>
      <c r="F19" s="96"/>
      <c r="G19" s="99"/>
      <c r="H19" s="98"/>
      <c r="I19" s="99"/>
    </row>
    <row r="20" spans="2:9">
      <c r="B20" s="96"/>
      <c r="C20" s="96" t="s">
        <v>163</v>
      </c>
      <c r="D20" s="96"/>
      <c r="E20" s="96"/>
      <c r="F20" s="96"/>
      <c r="G20" s="98"/>
      <c r="H20" s="98"/>
      <c r="I20" s="98"/>
    </row>
    <row r="21" spans="2:9">
      <c r="B21" s="96"/>
      <c r="C21" s="96" t="s">
        <v>164</v>
      </c>
      <c r="D21" s="96"/>
      <c r="E21" s="96"/>
      <c r="F21" s="96"/>
      <c r="G21" s="98"/>
      <c r="H21" s="98"/>
      <c r="I21" s="98"/>
    </row>
    <row r="22" spans="2:9" ht="14.4" thickBot="1">
      <c r="B22" s="95" t="s">
        <v>195</v>
      </c>
      <c r="C22" s="96"/>
      <c r="D22" s="96"/>
      <c r="E22" s="96"/>
      <c r="F22" s="96"/>
      <c r="G22" s="100">
        <v>-350651.24</v>
      </c>
      <c r="H22" s="94"/>
      <c r="I22" s="100">
        <v>-564078.45000000007</v>
      </c>
    </row>
    <row r="23" spans="2:9">
      <c r="B23" s="96"/>
      <c r="C23" s="96" t="s">
        <v>165</v>
      </c>
      <c r="D23" s="96"/>
      <c r="E23" s="96"/>
      <c r="F23" s="96"/>
      <c r="G23" s="98">
        <v>682736.07</v>
      </c>
      <c r="H23" s="98"/>
      <c r="I23" s="98">
        <v>-311915.2</v>
      </c>
    </row>
    <row r="24" spans="2:9">
      <c r="B24" s="96"/>
      <c r="C24" s="96" t="s">
        <v>166</v>
      </c>
      <c r="D24" s="96"/>
      <c r="E24" s="96"/>
      <c r="F24" s="96"/>
      <c r="G24" s="98">
        <v>-1496963.6600000001</v>
      </c>
      <c r="H24" s="98"/>
      <c r="I24" s="98">
        <v>-507958.15</v>
      </c>
    </row>
    <row r="25" spans="2:9">
      <c r="B25" s="96"/>
      <c r="C25" s="96" t="s">
        <v>167</v>
      </c>
      <c r="D25" s="96"/>
      <c r="E25" s="96"/>
      <c r="F25" s="96"/>
      <c r="G25" s="98">
        <v>-261702.71999999997</v>
      </c>
      <c r="H25" s="98"/>
      <c r="I25" s="98">
        <v>-4564.92</v>
      </c>
    </row>
    <row r="26" spans="2:9">
      <c r="B26" s="96"/>
      <c r="C26" s="96" t="s">
        <v>168</v>
      </c>
      <c r="D26" s="96"/>
      <c r="E26" s="96"/>
      <c r="F26" s="96"/>
      <c r="G26" s="98">
        <v>826027.92</v>
      </c>
      <c r="H26" s="98"/>
      <c r="I26" s="98">
        <v>19856.3</v>
      </c>
    </row>
    <row r="27" spans="2:9">
      <c r="B27" s="96"/>
      <c r="C27" s="96" t="s">
        <v>169</v>
      </c>
      <c r="D27" s="96"/>
      <c r="E27" s="96"/>
      <c r="F27" s="96"/>
      <c r="G27" s="98">
        <v>-100748.85</v>
      </c>
      <c r="H27" s="98"/>
      <c r="I27" s="98">
        <v>240503.52</v>
      </c>
    </row>
    <row r="28" spans="2:9" ht="14.4" thickBot="1">
      <c r="B28" s="96"/>
      <c r="C28" s="96" t="s">
        <v>170</v>
      </c>
      <c r="D28" s="96"/>
      <c r="E28" s="96"/>
      <c r="F28" s="96"/>
      <c r="G28" s="100"/>
      <c r="H28" s="94"/>
      <c r="I28" s="100"/>
    </row>
    <row r="29" spans="2:9" ht="14.4" thickBot="1">
      <c r="B29" s="95" t="s">
        <v>196</v>
      </c>
      <c r="C29" s="96"/>
      <c r="D29" s="96"/>
      <c r="E29" s="96"/>
      <c r="F29" s="96"/>
      <c r="G29" s="100">
        <v>-290365.68</v>
      </c>
      <c r="H29" s="94"/>
      <c r="I29" s="100">
        <v>-174352.43</v>
      </c>
    </row>
    <row r="30" spans="2:9">
      <c r="B30" s="96"/>
      <c r="C30" s="96" t="s">
        <v>171</v>
      </c>
      <c r="D30" s="96"/>
      <c r="E30" s="96"/>
      <c r="F30" s="96"/>
      <c r="G30" s="98">
        <v>-291820</v>
      </c>
      <c r="H30" s="98"/>
      <c r="I30" s="98">
        <v>-187754.83</v>
      </c>
    </row>
    <row r="31" spans="2:9">
      <c r="B31" s="96"/>
      <c r="C31" s="96" t="s">
        <v>172</v>
      </c>
      <c r="D31" s="96"/>
      <c r="E31" s="96"/>
      <c r="F31" s="96"/>
      <c r="G31" s="98"/>
      <c r="H31" s="98"/>
      <c r="I31" s="98"/>
    </row>
    <row r="32" spans="2:9">
      <c r="B32" s="96"/>
      <c r="C32" s="96" t="s">
        <v>173</v>
      </c>
      <c r="D32" s="96"/>
      <c r="E32" s="96"/>
      <c r="F32" s="96"/>
      <c r="G32" s="98">
        <v>15065.82</v>
      </c>
      <c r="H32" s="98"/>
      <c r="I32" s="98">
        <v>13402.4</v>
      </c>
    </row>
    <row r="33" spans="2:9">
      <c r="B33" s="96"/>
      <c r="C33" s="96" t="s">
        <v>174</v>
      </c>
      <c r="D33" s="96"/>
      <c r="E33" s="96"/>
      <c r="F33" s="96"/>
      <c r="G33" s="98">
        <v>-13611.5</v>
      </c>
      <c r="H33" s="98"/>
      <c r="I33" s="98"/>
    </row>
    <row r="34" spans="2:9">
      <c r="B34" s="96"/>
      <c r="C34" s="96" t="s">
        <v>96</v>
      </c>
      <c r="D34" s="96"/>
      <c r="E34" s="96"/>
      <c r="F34" s="96"/>
      <c r="G34" s="98"/>
      <c r="H34" s="98"/>
      <c r="I34" s="98"/>
    </row>
    <row r="35" spans="2:9">
      <c r="B35" s="95" t="s">
        <v>204</v>
      </c>
      <c r="C35" s="96"/>
      <c r="D35" s="96"/>
      <c r="E35" s="96"/>
      <c r="F35" s="96"/>
      <c r="G35" s="101">
        <v>2291539.3255113061</v>
      </c>
      <c r="H35" s="101"/>
      <c r="I35" s="101">
        <v>1392490.1500000001</v>
      </c>
    </row>
    <row r="36" spans="2:9" ht="14.4" thickBot="1">
      <c r="B36" s="91" t="s">
        <v>189</v>
      </c>
      <c r="C36" s="91"/>
      <c r="D36" s="91"/>
      <c r="E36" s="91"/>
      <c r="F36" s="89"/>
      <c r="G36" s="93"/>
      <c r="H36" s="94"/>
      <c r="I36" s="93"/>
    </row>
    <row r="37" spans="2:9" ht="14.4" thickBot="1">
      <c r="B37" s="95" t="s">
        <v>197</v>
      </c>
      <c r="C37" s="96"/>
      <c r="D37" s="96"/>
      <c r="E37" s="96"/>
      <c r="F37" s="96"/>
      <c r="G37" s="100">
        <v>-5295749.7975474941</v>
      </c>
      <c r="H37" s="94"/>
      <c r="I37" s="100">
        <v>-6665103.6699999999</v>
      </c>
    </row>
    <row r="38" spans="2:9">
      <c r="B38" s="96"/>
      <c r="C38" s="96" t="s">
        <v>97</v>
      </c>
      <c r="D38" s="96"/>
      <c r="E38" s="96"/>
      <c r="F38" s="96"/>
      <c r="G38" s="98"/>
      <c r="H38" s="98"/>
      <c r="I38" s="98"/>
    </row>
    <row r="39" spans="2:9">
      <c r="B39" s="96"/>
      <c r="C39" s="96" t="s">
        <v>98</v>
      </c>
      <c r="D39" s="96"/>
      <c r="E39" s="96"/>
      <c r="F39" s="96"/>
      <c r="G39" s="98"/>
      <c r="H39" s="98"/>
      <c r="I39" s="98"/>
    </row>
    <row r="40" spans="2:9">
      <c r="B40" s="96"/>
      <c r="C40" s="96" t="s">
        <v>99</v>
      </c>
      <c r="D40" s="96"/>
      <c r="E40" s="96"/>
      <c r="F40" s="96"/>
      <c r="G40" s="98"/>
      <c r="H40" s="98"/>
      <c r="I40" s="98"/>
    </row>
    <row r="41" spans="2:9">
      <c r="B41" s="96"/>
      <c r="C41" s="96" t="s">
        <v>175</v>
      </c>
      <c r="D41" s="96"/>
      <c r="E41" s="96"/>
      <c r="F41" s="96"/>
      <c r="G41" s="98">
        <v>-737035.13</v>
      </c>
      <c r="H41" s="98"/>
      <c r="I41" s="98">
        <v>-1915490.5</v>
      </c>
    </row>
    <row r="42" spans="2:9">
      <c r="B42" s="96"/>
      <c r="C42" s="96" t="s">
        <v>100</v>
      </c>
      <c r="D42" s="96"/>
      <c r="E42" s="96"/>
      <c r="F42" s="96"/>
      <c r="G42" s="98">
        <v>-4256052.0575474938</v>
      </c>
      <c r="H42" s="98"/>
      <c r="I42" s="98">
        <v>-1954552.43</v>
      </c>
    </row>
    <row r="43" spans="2:9">
      <c r="B43" s="96"/>
      <c r="C43" s="96" t="s">
        <v>176</v>
      </c>
      <c r="D43" s="96"/>
      <c r="E43" s="96"/>
      <c r="F43" s="96"/>
      <c r="G43" s="98"/>
      <c r="H43" s="98"/>
      <c r="I43" s="98"/>
    </row>
    <row r="44" spans="2:9">
      <c r="B44" s="96"/>
      <c r="C44" s="96" t="s">
        <v>102</v>
      </c>
      <c r="D44" s="96"/>
      <c r="E44" s="96"/>
      <c r="F44" s="96"/>
      <c r="G44" s="98">
        <v>-302662.61</v>
      </c>
      <c r="H44" s="98"/>
      <c r="I44" s="98">
        <v>-2795060.74</v>
      </c>
    </row>
    <row r="45" spans="2:9">
      <c r="B45" s="96"/>
      <c r="C45" s="96" t="s">
        <v>103</v>
      </c>
      <c r="D45" s="96"/>
      <c r="E45" s="96"/>
      <c r="F45" s="96"/>
      <c r="G45" s="98"/>
      <c r="H45" s="98"/>
      <c r="I45" s="98"/>
    </row>
    <row r="46" spans="2:9" ht="14.4" thickBot="1">
      <c r="B46" s="96"/>
      <c r="C46" s="96" t="s">
        <v>104</v>
      </c>
      <c r="D46" s="96"/>
      <c r="E46" s="96"/>
      <c r="F46" s="96"/>
      <c r="G46" s="100"/>
      <c r="H46" s="94"/>
      <c r="I46" s="100"/>
    </row>
    <row r="47" spans="2:9" ht="14.4" thickBot="1">
      <c r="B47" s="95" t="s">
        <v>198</v>
      </c>
      <c r="C47" s="96"/>
      <c r="D47" s="96"/>
      <c r="E47" s="96"/>
      <c r="F47" s="96"/>
      <c r="G47" s="100">
        <v>64849.42</v>
      </c>
      <c r="H47" s="94"/>
      <c r="I47" s="100">
        <v>0</v>
      </c>
    </row>
    <row r="48" spans="2:9">
      <c r="B48" s="96"/>
      <c r="C48" s="96" t="s">
        <v>97</v>
      </c>
      <c r="D48" s="96"/>
      <c r="E48" s="96"/>
      <c r="F48" s="96"/>
      <c r="G48" s="98"/>
      <c r="H48" s="98"/>
      <c r="I48" s="98"/>
    </row>
    <row r="49" spans="2:10">
      <c r="B49" s="96"/>
      <c r="C49" s="96" t="s">
        <v>98</v>
      </c>
      <c r="D49" s="96"/>
      <c r="E49" s="96"/>
      <c r="F49" s="96"/>
      <c r="G49" s="98"/>
      <c r="H49" s="98"/>
      <c r="I49" s="98"/>
    </row>
    <row r="50" spans="2:10">
      <c r="B50" s="96"/>
      <c r="C50" s="96" t="s">
        <v>99</v>
      </c>
      <c r="D50" s="96"/>
      <c r="E50" s="96"/>
      <c r="F50" s="96"/>
      <c r="G50" s="98"/>
      <c r="H50" s="98"/>
      <c r="I50" s="98"/>
      <c r="J50" s="102"/>
    </row>
    <row r="51" spans="2:10">
      <c r="B51" s="96"/>
      <c r="C51" s="96" t="s">
        <v>175</v>
      </c>
      <c r="D51" s="96"/>
      <c r="E51" s="96"/>
      <c r="F51" s="96"/>
      <c r="G51" s="98"/>
      <c r="H51" s="98"/>
      <c r="I51" s="98"/>
    </row>
    <row r="52" spans="2:10">
      <c r="B52" s="96"/>
      <c r="C52" s="96" t="s">
        <v>100</v>
      </c>
      <c r="D52" s="96"/>
      <c r="E52" s="96"/>
      <c r="F52" s="96"/>
      <c r="G52" s="98"/>
      <c r="H52" s="98"/>
      <c r="I52" s="98"/>
    </row>
    <row r="53" spans="2:10">
      <c r="B53" s="96"/>
      <c r="C53" s="96" t="s">
        <v>101</v>
      </c>
      <c r="D53" s="96"/>
      <c r="E53" s="96"/>
      <c r="F53" s="96"/>
      <c r="G53" s="98"/>
      <c r="H53" s="98"/>
      <c r="I53" s="98"/>
    </row>
    <row r="54" spans="2:10">
      <c r="B54" s="96"/>
      <c r="C54" s="96" t="s">
        <v>102</v>
      </c>
      <c r="D54" s="96"/>
      <c r="E54" s="96"/>
      <c r="F54" s="96"/>
      <c r="G54" s="98">
        <v>64849.42</v>
      </c>
      <c r="H54" s="98"/>
      <c r="I54" s="98"/>
    </row>
    <row r="55" spans="2:10">
      <c r="B55" s="96"/>
      <c r="C55" s="96" t="s">
        <v>103</v>
      </c>
      <c r="D55" s="96"/>
      <c r="E55" s="96"/>
      <c r="F55" s="96"/>
      <c r="G55" s="98"/>
      <c r="H55" s="98"/>
      <c r="I55" s="98"/>
    </row>
    <row r="56" spans="2:10">
      <c r="B56" s="96"/>
      <c r="C56" s="96" t="s">
        <v>104</v>
      </c>
      <c r="D56" s="96"/>
      <c r="E56" s="96"/>
      <c r="F56" s="96"/>
      <c r="G56" s="98"/>
      <c r="H56" s="98"/>
      <c r="I56" s="98"/>
    </row>
    <row r="57" spans="2:10">
      <c r="B57" s="95" t="s">
        <v>203</v>
      </c>
      <c r="C57" s="96"/>
      <c r="D57" s="96"/>
      <c r="E57" s="96"/>
      <c r="F57" s="96"/>
      <c r="G57" s="101">
        <v>-5230900.3775474941</v>
      </c>
      <c r="H57" s="101"/>
      <c r="I57" s="101">
        <v>-6665103.6699999999</v>
      </c>
    </row>
    <row r="58" spans="2:10" s="103" customFormat="1" ht="14.4" thickBot="1">
      <c r="B58" s="91" t="s">
        <v>191</v>
      </c>
      <c r="C58" s="91"/>
      <c r="D58" s="91"/>
      <c r="E58" s="91"/>
      <c r="F58" s="89"/>
      <c r="G58" s="93"/>
      <c r="H58" s="94"/>
      <c r="I58" s="93"/>
    </row>
    <row r="59" spans="2:10" ht="14.4" thickBot="1">
      <c r="B59" s="95" t="s">
        <v>199</v>
      </c>
      <c r="C59" s="96"/>
      <c r="D59" s="96"/>
      <c r="E59" s="96"/>
      <c r="F59" s="96"/>
      <c r="G59" s="100">
        <v>-211452.92</v>
      </c>
      <c r="H59" s="94"/>
      <c r="I59" s="100">
        <v>485056.86</v>
      </c>
    </row>
    <row r="60" spans="2:10">
      <c r="B60" s="96"/>
      <c r="C60" s="96" t="s">
        <v>177</v>
      </c>
      <c r="D60" s="96"/>
      <c r="E60" s="96"/>
      <c r="F60" s="96"/>
      <c r="G60" s="98"/>
      <c r="H60" s="98"/>
      <c r="I60" s="98"/>
    </row>
    <row r="61" spans="2:10">
      <c r="B61" s="96"/>
      <c r="C61" s="96" t="s">
        <v>105</v>
      </c>
      <c r="D61" s="96"/>
      <c r="E61" s="96"/>
      <c r="F61" s="96"/>
      <c r="G61" s="98"/>
      <c r="H61" s="98"/>
      <c r="I61" s="98"/>
    </row>
    <row r="62" spans="2:10">
      <c r="B62" s="96"/>
      <c r="C62" s="96" t="s">
        <v>178</v>
      </c>
      <c r="D62" s="96"/>
      <c r="E62" s="96"/>
      <c r="F62" s="96"/>
      <c r="G62" s="98">
        <v>-272958.83</v>
      </c>
      <c r="H62" s="98"/>
      <c r="I62" s="98">
        <v>485056.86</v>
      </c>
    </row>
    <row r="63" spans="2:10">
      <c r="B63" s="96"/>
      <c r="C63" s="96" t="s">
        <v>106</v>
      </c>
      <c r="D63" s="96"/>
      <c r="E63" s="96"/>
      <c r="F63" s="96"/>
      <c r="G63" s="98">
        <v>0</v>
      </c>
      <c r="H63" s="98"/>
      <c r="I63" s="98">
        <v>0</v>
      </c>
    </row>
    <row r="64" spans="2:10">
      <c r="B64" s="96"/>
      <c r="C64" s="96" t="s">
        <v>179</v>
      </c>
      <c r="D64" s="96"/>
      <c r="E64" s="96"/>
      <c r="F64" s="96"/>
      <c r="G64" s="98"/>
      <c r="H64" s="98"/>
      <c r="I64" s="98"/>
    </row>
    <row r="65" spans="2:9">
      <c r="B65" s="96"/>
      <c r="C65" s="96" t="s">
        <v>107</v>
      </c>
      <c r="D65" s="96"/>
      <c r="E65" s="96"/>
      <c r="F65" s="96"/>
      <c r="G65" s="98">
        <v>0</v>
      </c>
      <c r="H65" s="98"/>
      <c r="I65" s="98">
        <v>0</v>
      </c>
    </row>
    <row r="66" spans="2:9">
      <c r="B66" s="96"/>
      <c r="C66" s="96" t="s">
        <v>108</v>
      </c>
      <c r="D66" s="96"/>
      <c r="E66" s="96"/>
      <c r="F66" s="96"/>
      <c r="G66" s="98">
        <v>61505.91</v>
      </c>
      <c r="H66" s="98"/>
      <c r="I66" s="98">
        <v>0</v>
      </c>
    </row>
    <row r="67" spans="2:9" ht="14.4" thickBot="1">
      <c r="B67" s="95" t="s">
        <v>205</v>
      </c>
      <c r="C67" s="96"/>
      <c r="D67" s="96"/>
      <c r="E67" s="96"/>
      <c r="F67" s="96"/>
      <c r="G67" s="100">
        <v>1477428.75</v>
      </c>
      <c r="H67" s="94"/>
      <c r="I67" s="100">
        <v>5792286.5500000007</v>
      </c>
    </row>
    <row r="68" spans="2:9" ht="14.4" thickBot="1">
      <c r="B68" s="96"/>
      <c r="C68" s="96" t="s">
        <v>109</v>
      </c>
      <c r="D68" s="96"/>
      <c r="E68" s="96"/>
      <c r="F68" s="96"/>
      <c r="G68" s="100">
        <v>2505881.39</v>
      </c>
      <c r="H68" s="94"/>
      <c r="I68" s="100">
        <v>12064840.800000001</v>
      </c>
    </row>
    <row r="69" spans="2:9">
      <c r="B69" s="96"/>
      <c r="C69" s="96"/>
      <c r="D69" s="96" t="s">
        <v>180</v>
      </c>
      <c r="E69" s="96"/>
      <c r="F69" s="96"/>
      <c r="G69" s="98"/>
      <c r="H69" s="98"/>
      <c r="I69" s="98"/>
    </row>
    <row r="70" spans="2:9">
      <c r="B70" s="96"/>
      <c r="C70" s="96"/>
      <c r="D70" s="96" t="s">
        <v>181</v>
      </c>
      <c r="E70" s="96"/>
      <c r="F70" s="96"/>
      <c r="G70" s="98">
        <v>2505881.39</v>
      </c>
      <c r="H70" s="98"/>
      <c r="I70" s="98">
        <v>5357420.4000000004</v>
      </c>
    </row>
    <row r="71" spans="2:9">
      <c r="B71" s="96"/>
      <c r="C71" s="96"/>
      <c r="D71" s="96" t="s">
        <v>182</v>
      </c>
      <c r="E71" s="96"/>
      <c r="F71" s="96"/>
      <c r="G71" s="98"/>
      <c r="H71" s="98"/>
      <c r="I71" s="98"/>
    </row>
    <row r="72" spans="2:9">
      <c r="B72" s="96"/>
      <c r="C72" s="96"/>
      <c r="D72" s="96" t="s">
        <v>183</v>
      </c>
      <c r="E72" s="96"/>
      <c r="F72" s="96"/>
      <c r="G72" s="98">
        <v>0</v>
      </c>
      <c r="H72" s="98"/>
      <c r="I72" s="98">
        <v>6707420.4000000004</v>
      </c>
    </row>
    <row r="73" spans="2:9">
      <c r="B73" s="96"/>
      <c r="C73" s="96" t="s">
        <v>110</v>
      </c>
      <c r="D73" s="96"/>
      <c r="E73" s="96"/>
      <c r="F73" s="96"/>
      <c r="G73" s="98">
        <v>-1028452.64</v>
      </c>
      <c r="H73" s="98"/>
      <c r="I73" s="98">
        <v>-6272554.25</v>
      </c>
    </row>
    <row r="74" spans="2:9">
      <c r="B74" s="96"/>
      <c r="C74" s="96"/>
      <c r="D74" s="96" t="s">
        <v>134</v>
      </c>
      <c r="E74" s="96"/>
      <c r="F74" s="96"/>
      <c r="G74" s="98"/>
      <c r="H74" s="98"/>
      <c r="I74" s="98"/>
    </row>
    <row r="75" spans="2:9">
      <c r="B75" s="96"/>
      <c r="C75" s="96"/>
      <c r="D75" s="96" t="s">
        <v>135</v>
      </c>
      <c r="E75" s="96"/>
      <c r="F75" s="96"/>
      <c r="G75" s="98">
        <v>0</v>
      </c>
      <c r="H75" s="98"/>
      <c r="I75" s="98">
        <v>-5756678.0099999998</v>
      </c>
    </row>
    <row r="76" spans="2:9">
      <c r="B76" s="96"/>
      <c r="C76" s="96"/>
      <c r="D76" s="96" t="s">
        <v>136</v>
      </c>
      <c r="E76" s="96"/>
      <c r="F76" s="96"/>
      <c r="G76" s="98"/>
      <c r="H76" s="98"/>
      <c r="I76" s="98"/>
    </row>
    <row r="77" spans="2:9" ht="14.4" thickBot="1">
      <c r="B77" s="96"/>
      <c r="C77" s="96"/>
      <c r="D77" s="96" t="s">
        <v>137</v>
      </c>
      <c r="E77" s="96"/>
      <c r="F77" s="96"/>
      <c r="G77" s="100">
        <v>-1028452.64</v>
      </c>
      <c r="H77" s="94"/>
      <c r="I77" s="100">
        <v>-515876.24</v>
      </c>
    </row>
    <row r="78" spans="2:9" ht="14.4" thickBot="1">
      <c r="B78" s="95" t="s">
        <v>200</v>
      </c>
      <c r="C78" s="96"/>
      <c r="D78" s="96"/>
      <c r="E78" s="96"/>
      <c r="F78" s="96"/>
      <c r="G78" s="100">
        <v>0</v>
      </c>
      <c r="H78" s="94"/>
      <c r="I78" s="100">
        <v>0</v>
      </c>
    </row>
    <row r="79" spans="2:9">
      <c r="B79" s="96"/>
      <c r="C79" s="96" t="s">
        <v>184</v>
      </c>
      <c r="D79" s="96"/>
      <c r="E79" s="96"/>
      <c r="F79" s="96"/>
      <c r="G79" s="98"/>
      <c r="H79" s="98"/>
      <c r="I79" s="98"/>
    </row>
    <row r="80" spans="2:9">
      <c r="B80" s="96"/>
      <c r="C80" s="96" t="s">
        <v>185</v>
      </c>
      <c r="D80" s="96"/>
      <c r="E80" s="96"/>
      <c r="F80" s="96"/>
      <c r="G80" s="98"/>
      <c r="H80" s="98"/>
      <c r="I80" s="98"/>
    </row>
    <row r="81" spans="2:9">
      <c r="B81" s="95" t="s">
        <v>201</v>
      </c>
      <c r="C81" s="96"/>
      <c r="D81" s="96"/>
      <c r="E81" s="96"/>
      <c r="F81" s="96"/>
      <c r="G81" s="101">
        <v>1265975.83</v>
      </c>
      <c r="H81" s="101"/>
      <c r="I81" s="101">
        <v>6277343.4100000011</v>
      </c>
    </row>
    <row r="82" spans="2:9">
      <c r="B82" s="91" t="s">
        <v>192</v>
      </c>
      <c r="C82" s="91"/>
      <c r="D82" s="91"/>
      <c r="E82" s="91"/>
      <c r="F82" s="91"/>
      <c r="G82" s="104">
        <v>576.01</v>
      </c>
      <c r="H82" s="105"/>
      <c r="I82" s="104">
        <v>879.4</v>
      </c>
    </row>
    <row r="83" spans="2:9">
      <c r="B83" s="91" t="s">
        <v>202</v>
      </c>
      <c r="C83" s="91"/>
      <c r="D83" s="91"/>
      <c r="E83" s="91"/>
      <c r="F83" s="91"/>
      <c r="G83" s="106">
        <v>-1672809.212036188</v>
      </c>
      <c r="H83" s="107"/>
      <c r="I83" s="106">
        <v>1005609.2900000016</v>
      </c>
    </row>
    <row r="84" spans="2:9">
      <c r="B84" s="96"/>
      <c r="C84" s="96"/>
      <c r="D84" s="96"/>
      <c r="E84" s="96"/>
      <c r="F84" s="96"/>
      <c r="G84" s="98"/>
      <c r="H84" s="98"/>
      <c r="I84" s="98"/>
    </row>
    <row r="85" spans="2:9">
      <c r="B85" s="96" t="s">
        <v>111</v>
      </c>
      <c r="C85" s="96"/>
      <c r="D85" s="96"/>
      <c r="E85" s="96"/>
      <c r="F85" s="96"/>
      <c r="G85" s="98">
        <v>6961376.9100000001</v>
      </c>
      <c r="H85" s="98"/>
      <c r="I85" s="98">
        <v>5955767.6200000001</v>
      </c>
    </row>
    <row r="86" spans="2:9" ht="14.4" thickBot="1">
      <c r="B86" s="96" t="s">
        <v>112</v>
      </c>
      <c r="C86" s="96"/>
      <c r="D86" s="96"/>
      <c r="E86" s="96"/>
      <c r="F86" s="96"/>
      <c r="G86" s="100">
        <v>5288567.6979638124</v>
      </c>
      <c r="H86" s="94"/>
      <c r="I86" s="100">
        <v>6961376.910000002</v>
      </c>
    </row>
    <row r="87" spans="2:9">
      <c r="G87" s="108"/>
      <c r="H87" s="108"/>
      <c r="I87" s="108"/>
    </row>
    <row r="88" spans="2:9">
      <c r="G88" s="6"/>
      <c r="I88" s="109"/>
    </row>
    <row r="89" spans="2:9">
      <c r="G89" s="6"/>
      <c r="I89" s="6"/>
    </row>
    <row r="91" spans="2:9">
      <c r="I91" s="110"/>
    </row>
    <row r="92" spans="2:9">
      <c r="I92" s="110"/>
    </row>
  </sheetData>
  <mergeCells count="3">
    <mergeCell ref="B2:I2"/>
    <mergeCell ref="B3:I3"/>
    <mergeCell ref="B4:I4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ACTIVO</vt:lpstr>
      <vt:lpstr>PASIVO</vt:lpstr>
      <vt:lpstr>PyG</vt:lpstr>
      <vt:lpstr>EEFF</vt:lpstr>
      <vt:lpstr>EEFF!Print_Area</vt:lpstr>
      <vt:lpstr>PyG!Print_Area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Orrasco</dc:creator>
  <cp:lastModifiedBy>javier.raya</cp:lastModifiedBy>
  <cp:lastPrinted>2017-03-09T09:39:21Z</cp:lastPrinted>
  <dcterms:created xsi:type="dcterms:W3CDTF">2012-06-20T07:06:39Z</dcterms:created>
  <dcterms:modified xsi:type="dcterms:W3CDTF">2018-04-12T08:31:40Z</dcterms:modified>
</cp:coreProperties>
</file>